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5195" windowHeight="8445"/>
  </bookViews>
  <sheets>
    <sheet name="для губернатора" sheetId="4" r:id="rId1"/>
  </sheets>
  <definedNames>
    <definedName name="_xlnm.Print_Titles" localSheetId="0">'для губернатора'!$A:$B</definedName>
  </definedNames>
  <calcPr calcId="145621"/>
</workbook>
</file>

<file path=xl/calcChain.xml><?xml version="1.0" encoding="utf-8"?>
<calcChain xmlns="http://schemas.openxmlformats.org/spreadsheetml/2006/main">
  <c r="AD40" i="4" l="1"/>
  <c r="AC40" i="4"/>
  <c r="AB40" i="4"/>
  <c r="Z40" i="4"/>
  <c r="Y40" i="4"/>
  <c r="X40" i="4"/>
  <c r="V40" i="4"/>
  <c r="U40" i="4"/>
  <c r="T40" i="4"/>
  <c r="R40" i="4"/>
  <c r="Q40" i="4"/>
  <c r="P40" i="4"/>
  <c r="N40" i="4"/>
  <c r="M40" i="4"/>
  <c r="L40" i="4"/>
  <c r="J40" i="4"/>
  <c r="I40" i="4"/>
  <c r="H40" i="4"/>
  <c r="F40" i="4"/>
  <c r="E40" i="4"/>
  <c r="D40" i="4"/>
  <c r="AE39" i="4"/>
  <c r="AE40" i="4" s="1"/>
  <c r="AD39" i="4"/>
  <c r="AC39" i="4"/>
  <c r="AB39" i="4"/>
  <c r="AA39" i="4"/>
  <c r="AA40" i="4" s="1"/>
  <c r="Z39" i="4"/>
  <c r="Y39" i="4"/>
  <c r="X39" i="4"/>
  <c r="W39" i="4"/>
  <c r="W40" i="4" s="1"/>
  <c r="V39" i="4"/>
  <c r="U39" i="4"/>
  <c r="T39" i="4"/>
  <c r="S39" i="4"/>
  <c r="S40" i="4" s="1"/>
  <c r="R39" i="4"/>
  <c r="Q39" i="4"/>
  <c r="P39" i="4"/>
  <c r="O39" i="4"/>
  <c r="O40" i="4" s="1"/>
  <c r="N39" i="4"/>
  <c r="M39" i="4"/>
  <c r="L39" i="4"/>
  <c r="K39" i="4"/>
  <c r="K40" i="4" s="1"/>
  <c r="J39" i="4"/>
  <c r="I39" i="4"/>
  <c r="H39" i="4"/>
  <c r="G39" i="4"/>
  <c r="G40" i="4" s="1"/>
  <c r="F39" i="4"/>
  <c r="E39" i="4"/>
  <c r="D39" i="4"/>
  <c r="C39" i="4"/>
  <c r="C40" i="4" s="1"/>
  <c r="AH38" i="4"/>
  <c r="AG38" i="4"/>
  <c r="AH37" i="4"/>
  <c r="AG37" i="4"/>
  <c r="AH36" i="4"/>
  <c r="AG36" i="4"/>
  <c r="AH35" i="4"/>
  <c r="AG35" i="4"/>
  <c r="AH34" i="4"/>
  <c r="AJ34" i="4" s="1"/>
  <c r="AG34" i="4"/>
  <c r="AH33" i="4"/>
  <c r="AG33" i="4"/>
  <c r="AH32" i="4"/>
  <c r="AG32" i="4"/>
  <c r="AH31" i="4"/>
  <c r="AG31" i="4"/>
  <c r="AH30" i="4"/>
  <c r="AG30" i="4"/>
  <c r="AH29" i="4"/>
  <c r="AG29" i="4"/>
  <c r="AH28" i="4"/>
  <c r="AG28" i="4"/>
  <c r="AH27" i="4"/>
  <c r="AJ27" i="4" s="1"/>
  <c r="AG27" i="4"/>
  <c r="AH26" i="4"/>
  <c r="AG26" i="4"/>
  <c r="AH25" i="4"/>
  <c r="AG25" i="4"/>
  <c r="AH24" i="4"/>
  <c r="AG24" i="4"/>
  <c r="AH23" i="4"/>
  <c r="AG23" i="4"/>
  <c r="AH22" i="4"/>
  <c r="AG22" i="4"/>
  <c r="AH21" i="4"/>
  <c r="AG21" i="4"/>
  <c r="AH20" i="4"/>
  <c r="AG20" i="4"/>
  <c r="AH19" i="4"/>
  <c r="AJ19" i="4" s="1"/>
  <c r="AG19" i="4"/>
  <c r="AH18" i="4"/>
  <c r="AG18" i="4"/>
  <c r="AH17" i="4"/>
  <c r="AG17" i="4"/>
  <c r="AH16" i="4"/>
  <c r="AJ16" i="4" s="1"/>
  <c r="AG16" i="4"/>
  <c r="AH15" i="4"/>
  <c r="AG15" i="4"/>
  <c r="AH14" i="4"/>
  <c r="AG14" i="4"/>
  <c r="AH13" i="4"/>
  <c r="AG13" i="4"/>
  <c r="AH12" i="4"/>
  <c r="AJ12" i="4" s="1"/>
  <c r="AG12" i="4"/>
  <c r="AH11" i="4"/>
  <c r="AJ11" i="4" s="1"/>
  <c r="AG11" i="4"/>
  <c r="AJ10" i="4"/>
  <c r="AH10" i="4"/>
  <c r="AG10" i="4"/>
  <c r="AH9" i="4"/>
  <c r="AJ9" i="4" s="1"/>
  <c r="AG9" i="4"/>
  <c r="AH8" i="4"/>
  <c r="AJ8" i="4" s="1"/>
  <c r="AG8" i="4"/>
  <c r="AH7" i="4"/>
  <c r="AJ7" i="4" s="1"/>
  <c r="AG7" i="4"/>
  <c r="AG39" i="4" s="1"/>
  <c r="AG40" i="4" s="1"/>
  <c r="AJ6" i="4"/>
  <c r="AH6" i="4"/>
  <c r="AH39" i="4" s="1"/>
  <c r="AH40" i="4" s="1"/>
  <c r="AG6" i="4"/>
</calcChain>
</file>

<file path=xl/sharedStrings.xml><?xml version="1.0" encoding="utf-8"?>
<sst xmlns="http://schemas.openxmlformats.org/spreadsheetml/2006/main" count="208" uniqueCount="64">
  <si>
    <t>Наименование главных распорядителей средств областного бюджета</t>
  </si>
  <si>
    <t>Образование по экономическим специальностям, в области финансов и бухгалтерского учета</t>
  </si>
  <si>
    <t>Повышение квалификации по направлению деятельности</t>
  </si>
  <si>
    <t>Исполнение судебных решений  по денежным обязательствам ГРБС</t>
  </si>
  <si>
    <t>Объем недостач и хищений денежных средств и материальных ценностей</t>
  </si>
  <si>
    <t>Средний балл по показателям</t>
  </si>
  <si>
    <t>Общий балл по ГРБС</t>
  </si>
  <si>
    <t xml:space="preserve">Доля государственных учреждений ГРБС,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</si>
  <si>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Требования стандартов качества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</si>
  <si>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</si>
  <si>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</si>
  <si>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Сумма взысканая по исполнительным документам</t>
  </si>
  <si>
    <t>Проведение оценки и критерии оценки качества финансового менеджмента подведомственных учреждений, а также мероприятия, направленные на повышение качества  финансового менеджмента  подведомственных учреждений</t>
  </si>
  <si>
    <t>Министерство финансов Калужской области</t>
  </si>
  <si>
    <t xml:space="preserve">Министерство экономического развития Калужской области </t>
  </si>
  <si>
    <t>Министерство здравоохранения Калужской области</t>
  </si>
  <si>
    <t>Министерство образования и науки Калужской области</t>
  </si>
  <si>
    <t xml:space="preserve">Министерство строительства и жилищно-коммунального хозяйства Калужской области </t>
  </si>
  <si>
    <t xml:space="preserve">Министерство дорожного хозяйства Калужской области </t>
  </si>
  <si>
    <t xml:space="preserve">Государственная жилищная инспекция Калужской области </t>
  </si>
  <si>
    <t xml:space="preserve">Инспекция государственного строительного надзора Калужской области </t>
  </si>
  <si>
    <t xml:space="preserve">Управление по делам архивов Калужской области </t>
  </si>
  <si>
    <t xml:space="preserve">Государственная инспекция по надзору за техническим состояниям самоходных машин и других видов техники Калужской области </t>
  </si>
  <si>
    <t xml:space="preserve">Администрация Губернатора Калужской области </t>
  </si>
  <si>
    <t xml:space="preserve">Комитет ветеринарии при Правительстве Калужской области </t>
  </si>
  <si>
    <t xml:space="preserve">Министерство сельского хозяйства Калужской области </t>
  </si>
  <si>
    <t>Контрольно-счетная палата Калужской области</t>
  </si>
  <si>
    <t xml:space="preserve">Законодательное Собрание Калужской области </t>
  </si>
  <si>
    <t>Избирательная комиссия  Калужской области</t>
  </si>
  <si>
    <t xml:space="preserve">Регулирование ГРБС процедур среднесрочного   финансового планирования </t>
  </si>
  <si>
    <t>Представление в составе годовой бюджетной отчетности сведений о мерах по повышению эффективности  расходования  бюджетных средств</t>
  </si>
  <si>
    <t xml:space="preserve">Представление в составе годовой бюджетной отчетности сведений о результатах деятельности </t>
  </si>
  <si>
    <t>Общий средний  балл по ГРБС</t>
  </si>
  <si>
    <t>Рейтинг</t>
  </si>
  <si>
    <t xml:space="preserve">Представительство Правительства Калужской области при Правительстве Российской Федерации </t>
  </si>
  <si>
    <t xml:space="preserve">Управление Судебного департамента в Калужской области </t>
  </si>
  <si>
    <t>Управление административно-технического контроля Калужской области</t>
  </si>
  <si>
    <t>Управление архитектуры и градостроительства Калужской области</t>
  </si>
  <si>
    <t xml:space="preserve">Рабочий аппарат Уполномоченного  по правам человека в Калужской области </t>
  </si>
  <si>
    <t xml:space="preserve">Министерство природных ресурсов, экологии и благоустройства  Калужской области </t>
  </si>
  <si>
    <t>Министерство лесного хозяйства Калужской области</t>
  </si>
  <si>
    <t xml:space="preserve">Министерство развития информационного общества и инноваций Калужской области </t>
  </si>
  <si>
    <t xml:space="preserve">Аппарат Уполномоченного по правам ребенка в Калужской области </t>
  </si>
  <si>
    <t>Итого</t>
  </si>
  <si>
    <t>Выше среднего</t>
  </si>
  <si>
    <t>Наличие плана финансово-хозяйственной деятельности учреждениями, подведомственными ГРБС</t>
  </si>
  <si>
    <t>Объем нарушений, выявленных в  сфере размещения заказов органом, уполномоченным на осуществление контроля (с 2014 года в рамках действия законодательства о контрактной системе)</t>
  </si>
  <si>
    <t>Объем финансовых нарушений ГРБС (с учетомп подведомственных учреждений), выявленных в ходе проведения котрольных мероприятий уполномоченными органами в сфере финансового контроля</t>
  </si>
  <si>
    <t>Объем нарушений, выявленных в  сфере исполнения контрактов органом, уполномоченным на осуществление контроля (с 2014 года в рамках действия законодательства о контрактной системе)</t>
  </si>
  <si>
    <t>Доля руководителей государственных учреждений ГРБС, с которыми заключены контракты, предусматривающие оценку их деятельности</t>
  </si>
  <si>
    <t>Доля расходов ГРБС, осуществляемых в рамках целевых программ</t>
  </si>
  <si>
    <t>Х</t>
  </si>
  <si>
    <t>Министерство культуры и туризма Калужской области</t>
  </si>
  <si>
    <t xml:space="preserve">Министерство конкурентной политики Калужской области </t>
  </si>
  <si>
    <t>Министерство внутренней политики и массовых коммуникаций Калужской области</t>
  </si>
  <si>
    <t>Министерство тарифного регулирования Калужской области</t>
  </si>
  <si>
    <t>Министерство труда и социальной защиты Калужской области</t>
  </si>
  <si>
    <t>Эффективность управления  просроченной кредиторской задолженностью по расчетам с поставщиками и подрядчиками</t>
  </si>
  <si>
    <t xml:space="preserve">Главное управление МЧ Росии по Калужской области </t>
  </si>
  <si>
    <t xml:space="preserve">Уполномоченный по защите прав предпринимателей в Калужской области </t>
  </si>
  <si>
    <t>Министерство спорта Калужской области</t>
  </si>
  <si>
    <t xml:space="preserve">Нименование  показателей </t>
  </si>
  <si>
    <r>
      <t>СВОДНАЯ ОЦЕНКА КАЧЕСТВА ФИНАНСОВОГО МЕНЕДЖМЕНТА ГЛАВНЫХ РАСПОРЯДИТЕЛЕЙ СРЕДСТВ ОБЛАСТНОГО БЮДЖЕТА И ОЦЕНКА СРЕДНЕГО УРОВНЯ КАЧЕСТВА ФИНАНСОВОГО МЕНЕДЖМЕНТА ГЛАВНЫХ РАСПОРЯДИТЕЛЕЙ СРЕДСТВ ОБЛАСТНОГО БЮДЖЕТА</t>
    </r>
    <r>
      <rPr>
        <b/>
        <sz val="12"/>
        <rFont val="Times New Roman"/>
        <family val="1"/>
        <charset val="204"/>
      </rPr>
      <t xml:space="preserve"> ЗА 2014 ГОД</t>
    </r>
  </si>
  <si>
    <t xml:space="preserve">Приложение № 3                                                     к приказу министерства финансов               Калужской области от 23.03.2015 №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</si>
</sst>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1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tabSelected="1" workbookViewId="0">
      <pane xSplit="2" ySplit="5" topLeftCell="P6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8.85546875" defaultRowHeight="15.75" x14ac:dyDescent="0.25"/>
  <cols>
    <col min="1" max="1" width="3.85546875" style="6" customWidth="1"/>
    <col min="2" max="2" width="46.5703125" style="6" customWidth="1"/>
    <col min="3" max="4" width="12.42578125" style="7" bestFit="1" customWidth="1"/>
    <col min="5" max="5" width="6.7109375" style="7" hidden="1" customWidth="1"/>
    <col min="6" max="7" width="9.5703125" style="7" bestFit="1" customWidth="1"/>
    <col min="8" max="10" width="6.7109375" style="7" bestFit="1" customWidth="1"/>
    <col min="11" max="11" width="15.28515625" style="7" bestFit="1" customWidth="1"/>
    <col min="12" max="12" width="9.5703125" style="7" bestFit="1" customWidth="1"/>
    <col min="13" max="13" width="22.5703125" style="7" customWidth="1"/>
    <col min="14" max="14" width="7.5703125" style="7" hidden="1" customWidth="1"/>
    <col min="15" max="15" width="17.5703125" style="7" customWidth="1"/>
    <col min="16" max="16" width="21" style="7" customWidth="1"/>
    <col min="17" max="17" width="7.140625" style="7" hidden="1" customWidth="1"/>
    <col min="18" max="18" width="9.5703125" style="7" bestFit="1" customWidth="1"/>
    <col min="19" max="19" width="24" style="7" bestFit="1" customWidth="1"/>
    <col min="20" max="20" width="7.42578125" style="7" hidden="1" customWidth="1"/>
    <col min="21" max="21" width="15.28515625" style="7" bestFit="1" customWidth="1"/>
    <col min="22" max="22" width="10" style="7" hidden="1" customWidth="1"/>
    <col min="23" max="23" width="4.85546875" style="7" bestFit="1" customWidth="1"/>
    <col min="24" max="24" width="7.140625" style="7" hidden="1" customWidth="1"/>
    <col min="25" max="25" width="21.140625" style="7" bestFit="1" customWidth="1"/>
    <col min="26" max="26" width="6.28515625" style="7" hidden="1" customWidth="1"/>
    <col min="27" max="27" width="6.7109375" style="7" bestFit="1" customWidth="1"/>
    <col min="28" max="28" width="7.42578125" style="7" hidden="1" customWidth="1"/>
    <col min="29" max="29" width="9.5703125" style="7" bestFit="1" customWidth="1"/>
    <col min="30" max="30" width="7.28515625" style="7" hidden="1" customWidth="1"/>
    <col min="31" max="31" width="10.5703125" style="7" customWidth="1"/>
    <col min="32" max="32" width="10.5703125" style="7" hidden="1" customWidth="1"/>
    <col min="33" max="33" width="6" style="6" bestFit="1" customWidth="1"/>
    <col min="34" max="34" width="8.42578125" style="6" bestFit="1" customWidth="1"/>
    <col min="35" max="35" width="3.7109375" style="6" bestFit="1" customWidth="1"/>
    <col min="36" max="36" width="6.42578125" style="6" bestFit="1" customWidth="1"/>
    <col min="37" max="16384" width="8.85546875" style="6"/>
  </cols>
  <sheetData>
    <row r="1" spans="1:42" s="8" customFormat="1" ht="46.5" customHeight="1" x14ac:dyDescent="0.25">
      <c r="C1" s="42" t="s">
        <v>62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9"/>
      <c r="AA1" s="9"/>
      <c r="AB1" s="9"/>
      <c r="AC1" s="9"/>
      <c r="AD1" s="9"/>
      <c r="AF1" s="32"/>
      <c r="AG1" s="43" t="s">
        <v>63</v>
      </c>
      <c r="AH1" s="43"/>
      <c r="AI1" s="43"/>
      <c r="AJ1" s="43"/>
    </row>
    <row r="2" spans="1:42" s="8" customFormat="1" ht="18" customHeight="1" x14ac:dyDescent="0.2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42" ht="12.75" customHeight="1" x14ac:dyDescent="0.25">
      <c r="A3" s="33" t="s">
        <v>0</v>
      </c>
      <c r="B3" s="34"/>
      <c r="C3" s="39" t="s">
        <v>61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8"/>
      <c r="AL3" s="8"/>
      <c r="AM3" s="8"/>
      <c r="AN3" s="8"/>
      <c r="AO3" s="8"/>
      <c r="AP3" s="8"/>
    </row>
    <row r="4" spans="1:42" ht="192" customHeight="1" x14ac:dyDescent="0.25">
      <c r="A4" s="35"/>
      <c r="B4" s="36"/>
      <c r="C4" s="10" t="s">
        <v>57</v>
      </c>
      <c r="D4" s="10" t="s">
        <v>45</v>
      </c>
      <c r="E4" s="10"/>
      <c r="F4" s="10" t="s">
        <v>29</v>
      </c>
      <c r="G4" s="10" t="s">
        <v>1</v>
      </c>
      <c r="H4" s="10" t="s">
        <v>2</v>
      </c>
      <c r="I4" s="10" t="s">
        <v>3</v>
      </c>
      <c r="J4" s="10" t="s">
        <v>11</v>
      </c>
      <c r="K4" s="10" t="s">
        <v>30</v>
      </c>
      <c r="L4" s="10" t="s">
        <v>31</v>
      </c>
      <c r="M4" s="10" t="s">
        <v>47</v>
      </c>
      <c r="N4" s="10"/>
      <c r="O4" s="10" t="s">
        <v>46</v>
      </c>
      <c r="P4" s="10" t="s">
        <v>48</v>
      </c>
      <c r="Q4" s="10"/>
      <c r="R4" s="10" t="s">
        <v>4</v>
      </c>
      <c r="S4" s="10" t="s">
        <v>12</v>
      </c>
      <c r="T4" s="10"/>
      <c r="U4" s="10" t="s">
        <v>49</v>
      </c>
      <c r="V4" s="10"/>
      <c r="W4" s="10" t="s">
        <v>8</v>
      </c>
      <c r="X4" s="10"/>
      <c r="Y4" s="10" t="s">
        <v>7</v>
      </c>
      <c r="Z4" s="10"/>
      <c r="AA4" s="10" t="s">
        <v>9</v>
      </c>
      <c r="AB4" s="10"/>
      <c r="AC4" s="10" t="s">
        <v>10</v>
      </c>
      <c r="AD4" s="25"/>
      <c r="AE4" s="10" t="s">
        <v>50</v>
      </c>
      <c r="AF4" s="10"/>
      <c r="AG4" s="10" t="s">
        <v>6</v>
      </c>
      <c r="AH4" s="10" t="s">
        <v>32</v>
      </c>
      <c r="AI4" s="10" t="s">
        <v>33</v>
      </c>
      <c r="AJ4" s="10" t="s">
        <v>44</v>
      </c>
      <c r="AK4" s="8"/>
      <c r="AL4" s="8"/>
      <c r="AM4" s="8"/>
      <c r="AN4" s="8"/>
      <c r="AO4" s="8"/>
      <c r="AP4" s="8"/>
    </row>
    <row r="5" spans="1:42" s="18" customFormat="1" x14ac:dyDescent="0.25">
      <c r="A5" s="37">
        <v>1</v>
      </c>
      <c r="B5" s="38"/>
      <c r="C5" s="12">
        <v>2</v>
      </c>
      <c r="D5" s="12">
        <v>3</v>
      </c>
      <c r="E5" s="5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/>
      <c r="O5" s="12">
        <v>12</v>
      </c>
      <c r="P5" s="12">
        <v>13</v>
      </c>
      <c r="Q5" s="12"/>
      <c r="R5" s="12">
        <v>14</v>
      </c>
      <c r="S5" s="12">
        <v>15</v>
      </c>
      <c r="T5" s="12"/>
      <c r="U5" s="12">
        <v>16</v>
      </c>
      <c r="V5" s="12"/>
      <c r="W5" s="12">
        <v>17</v>
      </c>
      <c r="X5" s="12"/>
      <c r="Y5" s="12">
        <v>18</v>
      </c>
      <c r="Z5" s="12"/>
      <c r="AA5" s="12">
        <v>19</v>
      </c>
      <c r="AB5" s="12"/>
      <c r="AC5" s="12">
        <v>20</v>
      </c>
      <c r="AD5" s="26"/>
      <c r="AE5" s="12">
        <v>21</v>
      </c>
      <c r="AF5" s="12"/>
      <c r="AG5" s="12">
        <v>22</v>
      </c>
      <c r="AH5" s="12">
        <v>23</v>
      </c>
      <c r="AI5" s="12">
        <v>24</v>
      </c>
      <c r="AJ5" s="13"/>
      <c r="AK5" s="17"/>
      <c r="AL5" s="17"/>
      <c r="AM5" s="17"/>
      <c r="AN5" s="17"/>
      <c r="AO5" s="17"/>
      <c r="AP5" s="17"/>
    </row>
    <row r="6" spans="1:42" x14ac:dyDescent="0.25">
      <c r="A6" s="19">
        <v>1</v>
      </c>
      <c r="B6" s="2" t="s">
        <v>13</v>
      </c>
      <c r="C6" s="3">
        <v>5</v>
      </c>
      <c r="D6" s="12" t="s">
        <v>51</v>
      </c>
      <c r="E6" s="5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  <c r="U6" s="3" t="s">
        <v>51</v>
      </c>
      <c r="V6" s="5">
        <v>4</v>
      </c>
      <c r="W6" s="3" t="s">
        <v>51</v>
      </c>
      <c r="X6" s="3">
        <v>4</v>
      </c>
      <c r="Y6" s="3" t="s">
        <v>51</v>
      </c>
      <c r="Z6" s="5">
        <v>3</v>
      </c>
      <c r="AA6" s="3" t="s">
        <v>51</v>
      </c>
      <c r="AB6" s="5">
        <v>4</v>
      </c>
      <c r="AC6" s="3" t="s">
        <v>51</v>
      </c>
      <c r="AD6" s="28">
        <v>4</v>
      </c>
      <c r="AE6" s="3">
        <v>5</v>
      </c>
      <c r="AF6" s="3"/>
      <c r="AG6" s="3">
        <f>C6+F6+G6+H6+I6+J6+K6+L6+M6+O6+P6+R6+S6+AE6</f>
        <v>70</v>
      </c>
      <c r="AH6" s="3">
        <f>C6+E6+F6+G6+H6+I6+J6+K6+L6+N6+O6+R6+T6+Q6+V6+X6+Z6+AB6+AD6+AE6</f>
        <v>94</v>
      </c>
      <c r="AI6" s="12">
        <v>2</v>
      </c>
      <c r="AJ6" s="3">
        <f>AH6</f>
        <v>94</v>
      </c>
      <c r="AK6" s="8"/>
      <c r="AL6" s="8"/>
      <c r="AM6" s="8"/>
      <c r="AN6" s="8"/>
      <c r="AO6" s="8"/>
      <c r="AP6" s="8"/>
    </row>
    <row r="7" spans="1:42" s="22" customFormat="1" ht="26.25" x14ac:dyDescent="0.25">
      <c r="A7" s="20">
        <v>2</v>
      </c>
      <c r="B7" s="4" t="s">
        <v>14</v>
      </c>
      <c r="C7" s="3">
        <v>5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0</v>
      </c>
      <c r="N7" s="5">
        <v>0</v>
      </c>
      <c r="O7" s="3">
        <v>5</v>
      </c>
      <c r="P7" s="3" t="s">
        <v>51</v>
      </c>
      <c r="Q7" s="3">
        <v>4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0</v>
      </c>
      <c r="X7" s="5">
        <v>0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28">
        <v>5</v>
      </c>
      <c r="AE7" s="5">
        <v>5</v>
      </c>
      <c r="AF7" s="5"/>
      <c r="AG7" s="3">
        <f>C7+D7+F7+G7+H7+I7+J7+K7+L7+M7+O7+R7+S7+U7+W7+Y7+AA7+AC7+AE7</f>
        <v>85</v>
      </c>
      <c r="AH7" s="3">
        <f t="shared" ref="AH7:AH38" si="0">C7+E7+F7+G7+H7+I7+J7+K7+L7+N7+O7+R7+T7+Q7+V7+X7+Z7+AB7+AD7+AE7</f>
        <v>89</v>
      </c>
      <c r="AI7" s="12">
        <v>5</v>
      </c>
      <c r="AJ7" s="3">
        <f t="shared" ref="AJ7:AJ12" si="1">AH7</f>
        <v>89</v>
      </c>
      <c r="AK7" s="21"/>
      <c r="AL7" s="21"/>
      <c r="AM7" s="21"/>
      <c r="AN7" s="21"/>
      <c r="AO7" s="21"/>
      <c r="AP7" s="21"/>
    </row>
    <row r="8" spans="1:42" x14ac:dyDescent="0.25">
      <c r="A8" s="19">
        <v>3</v>
      </c>
      <c r="B8" s="2" t="s">
        <v>15</v>
      </c>
      <c r="C8" s="3">
        <v>5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0</v>
      </c>
      <c r="N8" s="5">
        <v>0</v>
      </c>
      <c r="O8" s="3">
        <v>5</v>
      </c>
      <c r="P8" s="3">
        <v>5</v>
      </c>
      <c r="Q8" s="3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v>5</v>
      </c>
      <c r="AA8" s="5">
        <v>5</v>
      </c>
      <c r="AB8" s="5">
        <v>5</v>
      </c>
      <c r="AC8" s="5">
        <v>5</v>
      </c>
      <c r="AD8" s="28">
        <v>5</v>
      </c>
      <c r="AE8" s="5">
        <v>5</v>
      </c>
      <c r="AF8" s="5"/>
      <c r="AG8" s="3">
        <f>C8+D8+F8+G8+H8+I8+J8+K8+L8+M8+O8+P8+R8+S8+U8+W8+Y8+AA8+AC8+AE8</f>
        <v>95</v>
      </c>
      <c r="AH8" s="3">
        <f t="shared" si="0"/>
        <v>95</v>
      </c>
      <c r="AI8" s="12">
        <v>1</v>
      </c>
      <c r="AJ8" s="3">
        <f t="shared" si="1"/>
        <v>95</v>
      </c>
      <c r="AK8" s="8"/>
      <c r="AL8" s="8"/>
      <c r="AM8" s="8"/>
      <c r="AN8" s="8"/>
      <c r="AO8" s="8"/>
      <c r="AP8" s="8"/>
    </row>
    <row r="9" spans="1:42" ht="26.25" x14ac:dyDescent="0.25">
      <c r="A9" s="20">
        <v>4</v>
      </c>
      <c r="B9" s="2" t="s">
        <v>16</v>
      </c>
      <c r="C9" s="3">
        <v>5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0</v>
      </c>
      <c r="N9" s="5">
        <v>0</v>
      </c>
      <c r="O9" s="3">
        <v>5</v>
      </c>
      <c r="P9" s="3">
        <v>5</v>
      </c>
      <c r="Q9" s="3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5</v>
      </c>
      <c r="AB9" s="5">
        <v>5</v>
      </c>
      <c r="AC9" s="5">
        <v>5</v>
      </c>
      <c r="AD9" s="28">
        <v>5</v>
      </c>
      <c r="AE9" s="5">
        <v>5</v>
      </c>
      <c r="AF9" s="5"/>
      <c r="AG9" s="3">
        <f>C9+D9+F9+G9+H9+I9+J9+K9+L9+M9+O9+P9+R9+S9+U9+W9+Y9+AA9+AC9+AE9</f>
        <v>95</v>
      </c>
      <c r="AH9" s="3">
        <f t="shared" si="0"/>
        <v>95</v>
      </c>
      <c r="AI9" s="12">
        <v>1</v>
      </c>
      <c r="AJ9" s="3">
        <f t="shared" si="1"/>
        <v>95</v>
      </c>
      <c r="AK9" s="8"/>
      <c r="AL9" s="8"/>
      <c r="AM9" s="8"/>
      <c r="AN9" s="8"/>
      <c r="AO9" s="8"/>
      <c r="AP9" s="8"/>
    </row>
    <row r="10" spans="1:42" x14ac:dyDescent="0.25">
      <c r="A10" s="20">
        <v>5</v>
      </c>
      <c r="B10" s="2" t="s">
        <v>60</v>
      </c>
      <c r="C10" s="3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4</v>
      </c>
      <c r="K10" s="5">
        <v>5</v>
      </c>
      <c r="L10" s="5">
        <v>5</v>
      </c>
      <c r="M10" s="5">
        <v>0</v>
      </c>
      <c r="N10" s="5">
        <v>0</v>
      </c>
      <c r="O10" s="3">
        <v>5</v>
      </c>
      <c r="P10" s="3">
        <v>5</v>
      </c>
      <c r="Q10" s="3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28">
        <v>5</v>
      </c>
      <c r="AE10" s="5">
        <v>5</v>
      </c>
      <c r="AF10" s="5"/>
      <c r="AG10" s="3">
        <f>C10+D10+F10+G10+H10+I10+J10+K10+L10+M10+O10+P10+R10+S10+U10+W10+Y10+AA10+AC10+AE10</f>
        <v>94</v>
      </c>
      <c r="AH10" s="3">
        <f t="shared" si="0"/>
        <v>94</v>
      </c>
      <c r="AI10" s="12">
        <v>2</v>
      </c>
      <c r="AJ10" s="3">
        <f t="shared" si="1"/>
        <v>94</v>
      </c>
      <c r="AK10" s="8"/>
      <c r="AL10" s="8"/>
      <c r="AM10" s="8"/>
      <c r="AN10" s="8"/>
      <c r="AO10" s="8"/>
      <c r="AP10" s="8"/>
    </row>
    <row r="11" spans="1:42" s="22" customFormat="1" ht="26.25" x14ac:dyDescent="0.25">
      <c r="A11" s="19">
        <v>6</v>
      </c>
      <c r="B11" s="4" t="s">
        <v>52</v>
      </c>
      <c r="C11" s="3">
        <v>5</v>
      </c>
      <c r="D11" s="5">
        <v>5</v>
      </c>
      <c r="E11" s="5">
        <v>5</v>
      </c>
      <c r="F11" s="5">
        <v>5</v>
      </c>
      <c r="G11" s="5">
        <v>5</v>
      </c>
      <c r="H11" s="5">
        <v>4</v>
      </c>
      <c r="I11" s="5">
        <v>5</v>
      </c>
      <c r="J11" s="5">
        <v>5</v>
      </c>
      <c r="K11" s="5">
        <v>5</v>
      </c>
      <c r="L11" s="5">
        <v>5</v>
      </c>
      <c r="M11" s="5" t="s">
        <v>51</v>
      </c>
      <c r="N11" s="5">
        <v>1</v>
      </c>
      <c r="O11" s="3">
        <v>5</v>
      </c>
      <c r="P11" s="3">
        <v>5</v>
      </c>
      <c r="Q11" s="3">
        <v>5</v>
      </c>
      <c r="R11" s="5">
        <v>5</v>
      </c>
      <c r="S11" s="5">
        <v>0</v>
      </c>
      <c r="T11" s="5">
        <v>0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5</v>
      </c>
      <c r="AC11" s="5">
        <v>5</v>
      </c>
      <c r="AD11" s="28">
        <v>5</v>
      </c>
      <c r="AE11" s="5">
        <v>5</v>
      </c>
      <c r="AF11" s="5"/>
      <c r="AG11" s="3">
        <f>C11+D11+F11+G11+H11+I11+J11+K11+L11+O11+P11+R11+S11+U11+W11+Y11+AA11+AC11+AE11</f>
        <v>89</v>
      </c>
      <c r="AH11" s="3">
        <f t="shared" si="0"/>
        <v>90</v>
      </c>
      <c r="AI11" s="12">
        <v>4</v>
      </c>
      <c r="AJ11" s="3">
        <f t="shared" si="1"/>
        <v>90</v>
      </c>
      <c r="AK11" s="21"/>
      <c r="AL11" s="21"/>
      <c r="AM11" s="21"/>
      <c r="AN11" s="21"/>
      <c r="AO11" s="21"/>
      <c r="AP11" s="21"/>
    </row>
    <row r="12" spans="1:42" s="22" customFormat="1" ht="26.25" x14ac:dyDescent="0.25">
      <c r="A12" s="20">
        <v>7</v>
      </c>
      <c r="B12" s="4" t="s">
        <v>56</v>
      </c>
      <c r="C12" s="3">
        <v>5</v>
      </c>
      <c r="D12" s="5">
        <v>5</v>
      </c>
      <c r="E12" s="5">
        <v>5</v>
      </c>
      <c r="F12" s="5">
        <v>5</v>
      </c>
      <c r="G12" s="5">
        <v>5</v>
      </c>
      <c r="H12" s="5">
        <v>4</v>
      </c>
      <c r="I12" s="5">
        <v>5</v>
      </c>
      <c r="J12" s="5">
        <v>5</v>
      </c>
      <c r="K12" s="5">
        <v>5</v>
      </c>
      <c r="L12" s="5">
        <v>5</v>
      </c>
      <c r="M12" s="5">
        <v>0</v>
      </c>
      <c r="N12" s="5">
        <v>0</v>
      </c>
      <c r="O12" s="3">
        <v>5</v>
      </c>
      <c r="P12" s="3">
        <v>5</v>
      </c>
      <c r="Q12" s="3">
        <v>5</v>
      </c>
      <c r="R12" s="5">
        <v>5</v>
      </c>
      <c r="S12" s="5">
        <v>0</v>
      </c>
      <c r="T12" s="5">
        <v>0</v>
      </c>
      <c r="U12" s="5">
        <v>5</v>
      </c>
      <c r="V12" s="5">
        <v>5</v>
      </c>
      <c r="W12" s="5">
        <v>5</v>
      </c>
      <c r="X12" s="5">
        <v>5</v>
      </c>
      <c r="Y12" s="5">
        <v>4</v>
      </c>
      <c r="Z12" s="5">
        <v>4</v>
      </c>
      <c r="AA12" s="5">
        <v>5</v>
      </c>
      <c r="AB12" s="5">
        <v>5</v>
      </c>
      <c r="AC12" s="5">
        <v>5</v>
      </c>
      <c r="AD12" s="28">
        <v>5</v>
      </c>
      <c r="AE12" s="5">
        <v>5</v>
      </c>
      <c r="AF12" s="5"/>
      <c r="AG12" s="3">
        <f>C12+D12+F12+G12+H12+I12+J12+K12+L12+O12+P12+R12+S12+U12+W12+Y12+AA12+AC12+AE12</f>
        <v>88</v>
      </c>
      <c r="AH12" s="3">
        <f t="shared" si="0"/>
        <v>88</v>
      </c>
      <c r="AI12" s="12">
        <v>6</v>
      </c>
      <c r="AJ12" s="3">
        <f t="shared" si="1"/>
        <v>88</v>
      </c>
      <c r="AK12" s="21"/>
      <c r="AL12" s="21"/>
      <c r="AM12" s="21"/>
      <c r="AN12" s="21"/>
      <c r="AO12" s="21"/>
      <c r="AP12" s="21"/>
    </row>
    <row r="13" spans="1:42" s="22" customFormat="1" ht="26.25" x14ac:dyDescent="0.25">
      <c r="A13" s="19">
        <v>8</v>
      </c>
      <c r="B13" s="4" t="s">
        <v>17</v>
      </c>
      <c r="C13" s="3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>
        <v>3</v>
      </c>
      <c r="N13" s="5">
        <v>3</v>
      </c>
      <c r="O13" s="3">
        <v>5</v>
      </c>
      <c r="P13" s="3">
        <v>5</v>
      </c>
      <c r="Q13" s="3">
        <v>5</v>
      </c>
      <c r="R13" s="5">
        <v>5</v>
      </c>
      <c r="S13" s="5">
        <v>5</v>
      </c>
      <c r="T13" s="5">
        <v>5</v>
      </c>
      <c r="U13" s="5">
        <v>4</v>
      </c>
      <c r="V13" s="5">
        <v>4</v>
      </c>
      <c r="W13" s="5">
        <v>5</v>
      </c>
      <c r="X13" s="5">
        <v>5</v>
      </c>
      <c r="Y13" s="5">
        <v>0</v>
      </c>
      <c r="Z13" s="5">
        <v>0</v>
      </c>
      <c r="AA13" s="5">
        <v>5</v>
      </c>
      <c r="AB13" s="5">
        <v>5</v>
      </c>
      <c r="AC13" s="5">
        <v>5</v>
      </c>
      <c r="AD13" s="28">
        <v>5</v>
      </c>
      <c r="AE13" s="5">
        <v>5</v>
      </c>
      <c r="AF13" s="5"/>
      <c r="AG13" s="3">
        <f>C13+D13+F13+G13+H13+I13+J13+K13+L13+O13+P13+R13+S13+U13+W13+Y13+AA13+AC13+AE13</f>
        <v>89</v>
      </c>
      <c r="AH13" s="3">
        <f t="shared" si="0"/>
        <v>92</v>
      </c>
      <c r="AI13" s="12">
        <v>3</v>
      </c>
      <c r="AJ13" s="3">
        <v>92</v>
      </c>
      <c r="AK13" s="21"/>
      <c r="AL13" s="21"/>
      <c r="AM13" s="21"/>
      <c r="AN13" s="21"/>
      <c r="AO13" s="21"/>
      <c r="AP13" s="21"/>
    </row>
    <row r="14" spans="1:42" s="22" customFormat="1" ht="26.25" x14ac:dyDescent="0.25">
      <c r="A14" s="20">
        <v>9</v>
      </c>
      <c r="B14" s="4" t="s">
        <v>39</v>
      </c>
      <c r="C14" s="3">
        <v>5</v>
      </c>
      <c r="D14" s="5">
        <v>5</v>
      </c>
      <c r="E14" s="5">
        <v>5</v>
      </c>
      <c r="F14" s="5">
        <v>0</v>
      </c>
      <c r="G14" s="5">
        <v>5</v>
      </c>
      <c r="H14" s="5">
        <v>2</v>
      </c>
      <c r="I14" s="5">
        <v>5</v>
      </c>
      <c r="J14" s="5">
        <v>5</v>
      </c>
      <c r="K14" s="5">
        <v>5</v>
      </c>
      <c r="L14" s="5">
        <v>5</v>
      </c>
      <c r="M14" s="5">
        <v>3</v>
      </c>
      <c r="N14" s="5">
        <v>3</v>
      </c>
      <c r="O14" s="3">
        <v>5</v>
      </c>
      <c r="P14" s="5">
        <v>0</v>
      </c>
      <c r="Q14" s="5">
        <v>0</v>
      </c>
      <c r="R14" s="5">
        <v>5</v>
      </c>
      <c r="S14" s="5">
        <v>0</v>
      </c>
      <c r="T14" s="5">
        <v>0</v>
      </c>
      <c r="U14" s="5">
        <v>5</v>
      </c>
      <c r="V14" s="5">
        <v>5</v>
      </c>
      <c r="W14" s="5">
        <v>0</v>
      </c>
      <c r="X14" s="5">
        <v>0</v>
      </c>
      <c r="Y14" s="5">
        <v>0</v>
      </c>
      <c r="Z14" s="5">
        <v>0</v>
      </c>
      <c r="AA14" s="5">
        <v>5</v>
      </c>
      <c r="AB14" s="5">
        <v>5</v>
      </c>
      <c r="AC14" s="5">
        <v>0</v>
      </c>
      <c r="AD14" s="28">
        <v>0</v>
      </c>
      <c r="AE14" s="5">
        <v>5</v>
      </c>
      <c r="AF14" s="5"/>
      <c r="AG14" s="3">
        <f>C14+D14+F14+G14+H14+I14+J14+K14+L14+O14+P14+R14+S14+U14+W14+Y14+AA14+AC14+AE14</f>
        <v>62</v>
      </c>
      <c r="AH14" s="3">
        <f t="shared" si="0"/>
        <v>65</v>
      </c>
      <c r="AI14" s="12">
        <v>18</v>
      </c>
      <c r="AJ14" s="3"/>
      <c r="AK14" s="21"/>
      <c r="AL14" s="21"/>
      <c r="AM14" s="21"/>
      <c r="AN14" s="21"/>
      <c r="AO14" s="21"/>
      <c r="AP14" s="21"/>
    </row>
    <row r="15" spans="1:42" ht="26.25" x14ac:dyDescent="0.25">
      <c r="A15" s="19">
        <v>10</v>
      </c>
      <c r="B15" s="2" t="s">
        <v>18</v>
      </c>
      <c r="C15" s="3">
        <v>5</v>
      </c>
      <c r="D15" s="5" t="s">
        <v>51</v>
      </c>
      <c r="E15" s="5">
        <v>5</v>
      </c>
      <c r="F15" s="5">
        <v>5</v>
      </c>
      <c r="G15" s="5">
        <v>5</v>
      </c>
      <c r="H15" s="5">
        <v>0</v>
      </c>
      <c r="I15" s="5">
        <v>0</v>
      </c>
      <c r="J15" s="5">
        <v>4</v>
      </c>
      <c r="K15" s="5">
        <v>5</v>
      </c>
      <c r="L15" s="5">
        <v>5</v>
      </c>
      <c r="M15" s="5">
        <v>0</v>
      </c>
      <c r="N15" s="5">
        <v>0</v>
      </c>
      <c r="O15" s="3">
        <v>5</v>
      </c>
      <c r="P15" s="5">
        <v>5</v>
      </c>
      <c r="Q15" s="5">
        <v>5</v>
      </c>
      <c r="R15" s="5">
        <v>5</v>
      </c>
      <c r="S15" s="5">
        <v>5</v>
      </c>
      <c r="T15" s="5">
        <v>5</v>
      </c>
      <c r="U15" s="5">
        <v>0</v>
      </c>
      <c r="V15" s="5">
        <v>0</v>
      </c>
      <c r="W15" s="5" t="s">
        <v>51</v>
      </c>
      <c r="X15" s="3">
        <v>4</v>
      </c>
      <c r="Y15" s="5" t="s">
        <v>51</v>
      </c>
      <c r="Z15" s="5">
        <v>3</v>
      </c>
      <c r="AA15" s="5" t="s">
        <v>51</v>
      </c>
      <c r="AB15" s="5">
        <v>4</v>
      </c>
      <c r="AC15" s="5" t="s">
        <v>51</v>
      </c>
      <c r="AD15" s="28">
        <v>4</v>
      </c>
      <c r="AE15" s="5">
        <v>5</v>
      </c>
      <c r="AF15" s="5"/>
      <c r="AG15" s="3">
        <f>C15+F15+G15+H15+I15+J15+K15+L15+M15+O15+P15+R15+S15+U15+AE15</f>
        <v>54</v>
      </c>
      <c r="AH15" s="3">
        <f t="shared" si="0"/>
        <v>74</v>
      </c>
      <c r="AI15" s="12">
        <v>14</v>
      </c>
      <c r="AJ15" s="3"/>
      <c r="AK15" s="8"/>
      <c r="AL15" s="8"/>
      <c r="AM15" s="8"/>
      <c r="AN15" s="8"/>
      <c r="AO15" s="8"/>
      <c r="AP15" s="8"/>
    </row>
    <row r="16" spans="1:42" ht="26.25" x14ac:dyDescent="0.25">
      <c r="A16" s="20">
        <v>11</v>
      </c>
      <c r="B16" s="2" t="s">
        <v>53</v>
      </c>
      <c r="C16" s="3">
        <v>5</v>
      </c>
      <c r="D16" s="5">
        <v>5</v>
      </c>
      <c r="E16" s="5">
        <v>5</v>
      </c>
      <c r="F16" s="5">
        <v>5</v>
      </c>
      <c r="G16" s="5">
        <v>5</v>
      </c>
      <c r="H16" s="5">
        <v>4</v>
      </c>
      <c r="I16" s="5">
        <v>5</v>
      </c>
      <c r="J16" s="5">
        <v>5</v>
      </c>
      <c r="K16" s="5">
        <v>5</v>
      </c>
      <c r="L16" s="5">
        <v>5</v>
      </c>
      <c r="M16" s="5" t="s">
        <v>51</v>
      </c>
      <c r="N16" s="5">
        <v>1</v>
      </c>
      <c r="O16" s="3">
        <v>5</v>
      </c>
      <c r="P16" s="5" t="s">
        <v>51</v>
      </c>
      <c r="Q16" s="5">
        <v>4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v>5</v>
      </c>
      <c r="AA16" s="5">
        <v>5</v>
      </c>
      <c r="AB16" s="5">
        <v>5</v>
      </c>
      <c r="AC16" s="5">
        <v>5</v>
      </c>
      <c r="AD16" s="28">
        <v>5</v>
      </c>
      <c r="AE16" s="5">
        <v>5</v>
      </c>
      <c r="AF16" s="5"/>
      <c r="AG16" s="3">
        <f>C16+D16+F16+G16+H16+I16+J16+K16+L16+O16+R16+S16+U16+W16+Y16+AA16+AC16+AE16</f>
        <v>89</v>
      </c>
      <c r="AH16" s="3">
        <f t="shared" si="0"/>
        <v>94</v>
      </c>
      <c r="AI16" s="12">
        <v>2</v>
      </c>
      <c r="AJ16" s="3">
        <f>AH16</f>
        <v>94</v>
      </c>
      <c r="AK16" s="8"/>
      <c r="AL16" s="8"/>
      <c r="AM16" s="8"/>
      <c r="AN16" s="8"/>
      <c r="AO16" s="8"/>
      <c r="AP16" s="8"/>
    </row>
    <row r="17" spans="1:42" s="22" customFormat="1" ht="26.25" x14ac:dyDescent="0.25">
      <c r="A17" s="19">
        <v>12</v>
      </c>
      <c r="B17" s="4" t="s">
        <v>25</v>
      </c>
      <c r="C17" s="3">
        <v>5</v>
      </c>
      <c r="D17" s="5">
        <v>5</v>
      </c>
      <c r="E17" s="5">
        <v>5</v>
      </c>
      <c r="F17" s="5">
        <v>5</v>
      </c>
      <c r="G17" s="5">
        <v>4</v>
      </c>
      <c r="H17" s="5">
        <v>4</v>
      </c>
      <c r="I17" s="5">
        <v>0</v>
      </c>
      <c r="J17" s="5">
        <v>4</v>
      </c>
      <c r="K17" s="5">
        <v>5</v>
      </c>
      <c r="L17" s="5">
        <v>5</v>
      </c>
      <c r="M17" s="5">
        <v>3</v>
      </c>
      <c r="N17" s="5">
        <v>3</v>
      </c>
      <c r="O17" s="3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5</v>
      </c>
      <c r="Z17" s="5">
        <v>5</v>
      </c>
      <c r="AA17" s="5">
        <v>5</v>
      </c>
      <c r="AB17" s="5">
        <v>5</v>
      </c>
      <c r="AC17" s="5">
        <v>0</v>
      </c>
      <c r="AD17" s="28">
        <v>0</v>
      </c>
      <c r="AE17" s="5">
        <v>5</v>
      </c>
      <c r="AF17" s="5"/>
      <c r="AG17" s="3">
        <f t="shared" ref="AG17:AG28" si="2">C17+D17+F17+G17+H17+I17+J17+K17+L17+O17+P17+R17+S17+U17+W17+Y17+AA17+AC17+AE17</f>
        <v>82</v>
      </c>
      <c r="AH17" s="3">
        <f t="shared" si="0"/>
        <v>85</v>
      </c>
      <c r="AI17" s="12">
        <v>8</v>
      </c>
      <c r="AJ17" s="3">
        <v>85</v>
      </c>
      <c r="AK17" s="21"/>
      <c r="AL17" s="21"/>
      <c r="AM17" s="21"/>
      <c r="AN17" s="21"/>
      <c r="AO17" s="21"/>
      <c r="AP17" s="21"/>
    </row>
    <row r="18" spans="1:42" s="22" customFormat="1" x14ac:dyDescent="0.25">
      <c r="A18" s="20">
        <v>13</v>
      </c>
      <c r="B18" s="4" t="s">
        <v>40</v>
      </c>
      <c r="C18" s="3">
        <v>5</v>
      </c>
      <c r="D18" s="5">
        <v>5</v>
      </c>
      <c r="E18" s="5">
        <v>5</v>
      </c>
      <c r="F18" s="5">
        <v>4</v>
      </c>
      <c r="G18" s="5">
        <v>4</v>
      </c>
      <c r="H18" s="5">
        <v>4</v>
      </c>
      <c r="I18" s="5">
        <v>5</v>
      </c>
      <c r="J18" s="5">
        <v>1</v>
      </c>
      <c r="K18" s="5">
        <v>5</v>
      </c>
      <c r="L18" s="5">
        <v>5</v>
      </c>
      <c r="M18" s="5">
        <v>0</v>
      </c>
      <c r="N18" s="5">
        <v>0</v>
      </c>
      <c r="O18" s="3">
        <v>5</v>
      </c>
      <c r="P18" s="5">
        <v>0</v>
      </c>
      <c r="Q18" s="5">
        <v>0</v>
      </c>
      <c r="R18" s="5">
        <v>4</v>
      </c>
      <c r="S18" s="5">
        <v>0</v>
      </c>
      <c r="T18" s="5">
        <v>0</v>
      </c>
      <c r="U18" s="5">
        <v>5</v>
      </c>
      <c r="V18" s="5">
        <v>5</v>
      </c>
      <c r="W18" s="5">
        <v>5</v>
      </c>
      <c r="X18" s="5">
        <v>5</v>
      </c>
      <c r="Y18" s="5">
        <v>0</v>
      </c>
      <c r="Z18" s="5">
        <v>0</v>
      </c>
      <c r="AA18" s="5">
        <v>5</v>
      </c>
      <c r="AB18" s="5">
        <v>5</v>
      </c>
      <c r="AC18" s="5">
        <v>0</v>
      </c>
      <c r="AD18" s="28">
        <v>0</v>
      </c>
      <c r="AE18" s="5">
        <v>5</v>
      </c>
      <c r="AF18" s="5"/>
      <c r="AG18" s="3">
        <f t="shared" si="2"/>
        <v>67</v>
      </c>
      <c r="AH18" s="3">
        <f t="shared" si="0"/>
        <v>67</v>
      </c>
      <c r="AI18" s="12">
        <v>16</v>
      </c>
      <c r="AJ18" s="3"/>
      <c r="AK18" s="21"/>
      <c r="AL18" s="21"/>
      <c r="AM18" s="21"/>
      <c r="AN18" s="21"/>
      <c r="AO18" s="21"/>
      <c r="AP18" s="21"/>
    </row>
    <row r="19" spans="1:42" s="22" customFormat="1" ht="26.25" x14ac:dyDescent="0.25">
      <c r="A19" s="19">
        <v>14</v>
      </c>
      <c r="B19" s="4" t="s">
        <v>41</v>
      </c>
      <c r="C19" s="3">
        <v>5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5">
        <v>1</v>
      </c>
      <c r="N19" s="5">
        <v>1</v>
      </c>
      <c r="O19" s="3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>
        <v>0</v>
      </c>
      <c r="V19" s="5">
        <v>0</v>
      </c>
      <c r="W19" s="5">
        <v>5</v>
      </c>
      <c r="X19" s="5">
        <v>5</v>
      </c>
      <c r="Y19" s="5">
        <v>0</v>
      </c>
      <c r="Z19" s="5">
        <v>0</v>
      </c>
      <c r="AA19" s="5">
        <v>5</v>
      </c>
      <c r="AB19" s="5">
        <v>5</v>
      </c>
      <c r="AC19" s="5">
        <v>5</v>
      </c>
      <c r="AD19" s="28">
        <v>5</v>
      </c>
      <c r="AE19" s="5">
        <v>5</v>
      </c>
      <c r="AF19" s="5"/>
      <c r="AG19" s="3">
        <f t="shared" si="2"/>
        <v>85</v>
      </c>
      <c r="AH19" s="3">
        <f t="shared" si="0"/>
        <v>86</v>
      </c>
      <c r="AI19" s="12">
        <v>7</v>
      </c>
      <c r="AJ19" s="3">
        <f>AH19</f>
        <v>86</v>
      </c>
      <c r="AK19" s="21"/>
      <c r="AL19" s="21"/>
      <c r="AM19" s="21"/>
      <c r="AN19" s="21"/>
      <c r="AO19" s="21"/>
      <c r="AP19" s="21"/>
    </row>
    <row r="20" spans="1:42" s="22" customFormat="1" ht="26.25" x14ac:dyDescent="0.25">
      <c r="A20" s="20">
        <v>15</v>
      </c>
      <c r="B20" s="4" t="s">
        <v>54</v>
      </c>
      <c r="C20" s="3">
        <v>5</v>
      </c>
      <c r="D20" s="5">
        <v>5</v>
      </c>
      <c r="E20" s="5">
        <v>5</v>
      </c>
      <c r="F20" s="5">
        <v>0</v>
      </c>
      <c r="G20" s="5">
        <v>5</v>
      </c>
      <c r="H20" s="5">
        <v>0</v>
      </c>
      <c r="I20" s="5">
        <v>5</v>
      </c>
      <c r="J20" s="5">
        <v>5</v>
      </c>
      <c r="K20" s="5">
        <v>5</v>
      </c>
      <c r="L20" s="5">
        <v>5</v>
      </c>
      <c r="M20" s="5" t="s">
        <v>51</v>
      </c>
      <c r="N20" s="5">
        <v>1</v>
      </c>
      <c r="O20" s="3">
        <v>5</v>
      </c>
      <c r="P20" s="5">
        <v>5</v>
      </c>
      <c r="Q20" s="5">
        <v>5</v>
      </c>
      <c r="R20" s="5">
        <v>5</v>
      </c>
      <c r="S20" s="5">
        <v>0</v>
      </c>
      <c r="T20" s="5">
        <v>0</v>
      </c>
      <c r="U20" s="5">
        <v>0</v>
      </c>
      <c r="V20" s="5">
        <v>0</v>
      </c>
      <c r="W20" s="5">
        <v>5</v>
      </c>
      <c r="X20" s="5">
        <v>5</v>
      </c>
      <c r="Y20" s="5">
        <v>0</v>
      </c>
      <c r="Z20" s="5">
        <v>0</v>
      </c>
      <c r="AA20" s="5">
        <v>5</v>
      </c>
      <c r="AB20" s="5">
        <v>5</v>
      </c>
      <c r="AC20" s="5">
        <v>5</v>
      </c>
      <c r="AD20" s="28">
        <v>5</v>
      </c>
      <c r="AE20" s="5">
        <v>0</v>
      </c>
      <c r="AF20" s="5"/>
      <c r="AG20" s="3">
        <f t="shared" si="2"/>
        <v>65</v>
      </c>
      <c r="AH20" s="3">
        <f t="shared" si="0"/>
        <v>66</v>
      </c>
      <c r="AI20" s="12">
        <v>17</v>
      </c>
      <c r="AJ20" s="3"/>
      <c r="AK20" s="21"/>
      <c r="AL20" s="21"/>
      <c r="AM20" s="21"/>
      <c r="AN20" s="21"/>
      <c r="AO20" s="21"/>
      <c r="AP20" s="21"/>
    </row>
    <row r="21" spans="1:42" s="22" customFormat="1" ht="26.25" x14ac:dyDescent="0.25">
      <c r="A21" s="19">
        <v>16</v>
      </c>
      <c r="B21" s="4" t="s">
        <v>55</v>
      </c>
      <c r="C21" s="5">
        <v>3</v>
      </c>
      <c r="D21" s="5" t="s">
        <v>51</v>
      </c>
      <c r="E21" s="5">
        <v>5</v>
      </c>
      <c r="F21" s="5">
        <v>3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0</v>
      </c>
      <c r="M21" s="5">
        <v>3</v>
      </c>
      <c r="N21" s="5">
        <v>3</v>
      </c>
      <c r="O21" s="3">
        <v>5</v>
      </c>
      <c r="P21" s="5">
        <v>5</v>
      </c>
      <c r="Q21" s="5">
        <v>5</v>
      </c>
      <c r="R21" s="5">
        <v>5</v>
      </c>
      <c r="S21" s="5" t="s">
        <v>51</v>
      </c>
      <c r="T21" s="5">
        <v>3</v>
      </c>
      <c r="U21" s="5" t="s">
        <v>51</v>
      </c>
      <c r="V21" s="5">
        <v>4</v>
      </c>
      <c r="W21" s="5" t="s">
        <v>51</v>
      </c>
      <c r="X21" s="3">
        <v>4</v>
      </c>
      <c r="Y21" s="5" t="s">
        <v>51</v>
      </c>
      <c r="Z21" s="5">
        <v>3</v>
      </c>
      <c r="AA21" s="5" t="s">
        <v>51</v>
      </c>
      <c r="AB21" s="5">
        <v>4</v>
      </c>
      <c r="AC21" s="5" t="s">
        <v>51</v>
      </c>
      <c r="AD21" s="28">
        <v>4</v>
      </c>
      <c r="AE21" s="5">
        <v>5</v>
      </c>
      <c r="AF21" s="5"/>
      <c r="AG21" s="3">
        <f>C21+F21+G21+H21+I21+J21+K21+L21+M21+O21+P21+R21+AE21</f>
        <v>54</v>
      </c>
      <c r="AH21" s="3">
        <f t="shared" si="0"/>
        <v>81</v>
      </c>
      <c r="AI21" s="12">
        <v>10</v>
      </c>
      <c r="AJ21" s="3">
        <v>81</v>
      </c>
      <c r="AK21" s="21"/>
      <c r="AL21" s="21"/>
      <c r="AM21" s="21"/>
      <c r="AN21" s="21"/>
      <c r="AO21" s="21"/>
      <c r="AP21" s="21"/>
    </row>
    <row r="22" spans="1:42" s="22" customFormat="1" ht="26.25" x14ac:dyDescent="0.25">
      <c r="A22" s="20">
        <v>17</v>
      </c>
      <c r="B22" s="4" t="s">
        <v>19</v>
      </c>
      <c r="C22" s="5">
        <v>3</v>
      </c>
      <c r="D22" s="5" t="s">
        <v>51</v>
      </c>
      <c r="E22" s="5">
        <v>5</v>
      </c>
      <c r="F22" s="5">
        <v>0</v>
      </c>
      <c r="G22" s="5">
        <v>5</v>
      </c>
      <c r="H22" s="5">
        <v>3</v>
      </c>
      <c r="I22" s="5">
        <v>5</v>
      </c>
      <c r="J22" s="5">
        <v>5</v>
      </c>
      <c r="K22" s="5">
        <v>5</v>
      </c>
      <c r="L22" s="5">
        <v>5</v>
      </c>
      <c r="M22" s="5" t="s">
        <v>51</v>
      </c>
      <c r="N22" s="5">
        <v>1</v>
      </c>
      <c r="O22" s="5">
        <v>5</v>
      </c>
      <c r="P22" s="5">
        <v>5</v>
      </c>
      <c r="Q22" s="5">
        <v>5</v>
      </c>
      <c r="R22" s="5">
        <v>5</v>
      </c>
      <c r="S22" s="5" t="s">
        <v>51</v>
      </c>
      <c r="T22" s="5">
        <v>3</v>
      </c>
      <c r="U22" s="5" t="s">
        <v>51</v>
      </c>
      <c r="V22" s="5">
        <v>4</v>
      </c>
      <c r="W22" s="5" t="s">
        <v>51</v>
      </c>
      <c r="X22" s="3">
        <v>4</v>
      </c>
      <c r="Y22" s="5" t="s">
        <v>51</v>
      </c>
      <c r="Z22" s="5">
        <v>3</v>
      </c>
      <c r="AA22" s="5" t="s">
        <v>51</v>
      </c>
      <c r="AB22" s="5">
        <v>4</v>
      </c>
      <c r="AC22" s="5" t="s">
        <v>51</v>
      </c>
      <c r="AD22" s="28">
        <v>4</v>
      </c>
      <c r="AE22" s="5">
        <v>5</v>
      </c>
      <c r="AF22" s="5"/>
      <c r="AG22" s="3">
        <f>C22+F22+G22+H22+I22+J22+K22+L22+O22+P22+R22+AE22</f>
        <v>51</v>
      </c>
      <c r="AH22" s="3">
        <f t="shared" si="0"/>
        <v>79</v>
      </c>
      <c r="AI22" s="12">
        <v>11</v>
      </c>
      <c r="AJ22" s="3"/>
      <c r="AK22" s="21"/>
      <c r="AL22" s="21"/>
      <c r="AM22" s="21"/>
      <c r="AN22" s="21"/>
      <c r="AO22" s="21"/>
      <c r="AP22" s="21"/>
    </row>
    <row r="23" spans="1:42" s="22" customFormat="1" ht="26.25" x14ac:dyDescent="0.25">
      <c r="A23" s="19">
        <v>18</v>
      </c>
      <c r="B23" s="4" t="s">
        <v>20</v>
      </c>
      <c r="C23" s="5">
        <v>3</v>
      </c>
      <c r="D23" s="5" t="s">
        <v>51</v>
      </c>
      <c r="E23" s="5">
        <v>5</v>
      </c>
      <c r="F23" s="5">
        <v>0</v>
      </c>
      <c r="G23" s="5">
        <v>5</v>
      </c>
      <c r="H23" s="5">
        <v>0</v>
      </c>
      <c r="I23" s="5">
        <v>5</v>
      </c>
      <c r="J23" s="5">
        <v>5</v>
      </c>
      <c r="K23" s="5">
        <v>0</v>
      </c>
      <c r="L23" s="5">
        <v>5</v>
      </c>
      <c r="M23" s="5" t="s">
        <v>51</v>
      </c>
      <c r="N23" s="5">
        <v>1</v>
      </c>
      <c r="O23" s="5">
        <v>5</v>
      </c>
      <c r="P23" s="5" t="s">
        <v>51</v>
      </c>
      <c r="Q23" s="5">
        <v>4</v>
      </c>
      <c r="R23" s="5">
        <v>5</v>
      </c>
      <c r="S23" s="5" t="s">
        <v>51</v>
      </c>
      <c r="T23" s="5">
        <v>3</v>
      </c>
      <c r="U23" s="5" t="s">
        <v>51</v>
      </c>
      <c r="V23" s="5">
        <v>4</v>
      </c>
      <c r="W23" s="5" t="s">
        <v>51</v>
      </c>
      <c r="X23" s="3">
        <v>4</v>
      </c>
      <c r="Y23" s="5" t="s">
        <v>51</v>
      </c>
      <c r="Z23" s="5">
        <v>3</v>
      </c>
      <c r="AA23" s="5" t="s">
        <v>51</v>
      </c>
      <c r="AB23" s="5">
        <v>4</v>
      </c>
      <c r="AC23" s="5" t="s">
        <v>51</v>
      </c>
      <c r="AD23" s="28">
        <v>4</v>
      </c>
      <c r="AE23" s="5">
        <v>5</v>
      </c>
      <c r="AF23" s="5"/>
      <c r="AG23" s="3">
        <f>C23+F23+G23+H23+I23+J23+K23+L23+O23+R23+AE23</f>
        <v>38</v>
      </c>
      <c r="AH23" s="3">
        <f t="shared" si="0"/>
        <v>70</v>
      </c>
      <c r="AI23" s="12">
        <v>15</v>
      </c>
      <c r="AJ23" s="3"/>
      <c r="AK23" s="21"/>
      <c r="AL23" s="21"/>
      <c r="AM23" s="21"/>
      <c r="AN23" s="21"/>
      <c r="AO23" s="21"/>
      <c r="AP23" s="21"/>
    </row>
    <row r="24" spans="1:42" s="22" customFormat="1" x14ac:dyDescent="0.25">
      <c r="A24" s="20">
        <v>19</v>
      </c>
      <c r="B24" s="4" t="s">
        <v>21</v>
      </c>
      <c r="C24" s="5">
        <v>5</v>
      </c>
      <c r="D24" s="5" t="s">
        <v>51</v>
      </c>
      <c r="E24" s="5">
        <v>5</v>
      </c>
      <c r="F24" s="5">
        <v>0</v>
      </c>
      <c r="G24" s="5">
        <v>5</v>
      </c>
      <c r="H24" s="5">
        <v>0</v>
      </c>
      <c r="I24" s="5">
        <v>5</v>
      </c>
      <c r="J24" s="5">
        <v>5</v>
      </c>
      <c r="K24" s="5">
        <v>0</v>
      </c>
      <c r="L24" s="5">
        <v>5</v>
      </c>
      <c r="M24" s="5" t="s">
        <v>51</v>
      </c>
      <c r="N24" s="5">
        <v>1</v>
      </c>
      <c r="O24" s="5">
        <v>5</v>
      </c>
      <c r="P24" s="5">
        <v>5</v>
      </c>
      <c r="Q24" s="5">
        <v>5</v>
      </c>
      <c r="R24" s="5">
        <v>5</v>
      </c>
      <c r="S24" s="5">
        <v>0</v>
      </c>
      <c r="T24" s="5">
        <v>0</v>
      </c>
      <c r="U24" s="5">
        <v>5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28">
        <v>0</v>
      </c>
      <c r="AE24" s="5">
        <v>5</v>
      </c>
      <c r="AF24" s="5"/>
      <c r="AG24" s="3">
        <f>C24+F24+G24+H24+I24+J24+K24+L24+O24+P24+R24+S24+U24+W24+Y24+AA24+AC24+AE24</f>
        <v>50</v>
      </c>
      <c r="AH24" s="3">
        <f t="shared" si="0"/>
        <v>56</v>
      </c>
      <c r="AI24" s="12">
        <v>19</v>
      </c>
      <c r="AJ24" s="3"/>
      <c r="AK24" s="21"/>
      <c r="AL24" s="21"/>
      <c r="AM24" s="21"/>
      <c r="AN24" s="21"/>
      <c r="AO24" s="21"/>
      <c r="AP24" s="21"/>
    </row>
    <row r="25" spans="1:42" s="22" customFormat="1" ht="26.25" x14ac:dyDescent="0.25">
      <c r="A25" s="19">
        <v>20</v>
      </c>
      <c r="B25" s="4" t="s">
        <v>34</v>
      </c>
      <c r="C25" s="5">
        <v>3</v>
      </c>
      <c r="D25" s="5" t="s">
        <v>51</v>
      </c>
      <c r="E25" s="5">
        <v>5</v>
      </c>
      <c r="F25" s="5">
        <v>0</v>
      </c>
      <c r="G25" s="5">
        <v>5</v>
      </c>
      <c r="H25" s="5">
        <v>5</v>
      </c>
      <c r="I25" s="5">
        <v>5</v>
      </c>
      <c r="J25" s="5">
        <v>5</v>
      </c>
      <c r="K25" s="5">
        <v>5</v>
      </c>
      <c r="L25" s="5">
        <v>0</v>
      </c>
      <c r="M25" s="5" t="s">
        <v>51</v>
      </c>
      <c r="N25" s="5">
        <v>1</v>
      </c>
      <c r="O25" s="5">
        <v>5</v>
      </c>
      <c r="P25" s="5" t="s">
        <v>51</v>
      </c>
      <c r="Q25" s="5">
        <v>4</v>
      </c>
      <c r="R25" s="5">
        <v>5</v>
      </c>
      <c r="S25" s="5" t="s">
        <v>51</v>
      </c>
      <c r="T25" s="5">
        <v>3</v>
      </c>
      <c r="U25" s="5" t="s">
        <v>51</v>
      </c>
      <c r="V25" s="5">
        <v>4</v>
      </c>
      <c r="W25" s="5" t="s">
        <v>51</v>
      </c>
      <c r="X25" s="3">
        <v>4</v>
      </c>
      <c r="Y25" s="5" t="s">
        <v>51</v>
      </c>
      <c r="Z25" s="5">
        <v>3</v>
      </c>
      <c r="AA25" s="5" t="s">
        <v>51</v>
      </c>
      <c r="AB25" s="5">
        <v>4</v>
      </c>
      <c r="AC25" s="5" t="s">
        <v>51</v>
      </c>
      <c r="AD25" s="28">
        <v>4</v>
      </c>
      <c r="AE25" s="5">
        <v>0</v>
      </c>
      <c r="AF25" s="5"/>
      <c r="AG25" s="3">
        <f>C25+F25+G25+H25+I25+J25+K25+L25+O25+R25+AE25</f>
        <v>38</v>
      </c>
      <c r="AH25" s="3">
        <f t="shared" si="0"/>
        <v>70</v>
      </c>
      <c r="AI25" s="12">
        <v>15</v>
      </c>
      <c r="AJ25" s="3"/>
      <c r="AK25" s="21"/>
      <c r="AL25" s="21"/>
      <c r="AM25" s="21"/>
      <c r="AN25" s="21"/>
      <c r="AO25" s="21"/>
      <c r="AP25" s="21"/>
    </row>
    <row r="26" spans="1:42" ht="39" x14ac:dyDescent="0.25">
      <c r="A26" s="20">
        <v>21</v>
      </c>
      <c r="B26" s="2" t="s">
        <v>22</v>
      </c>
      <c r="C26" s="5">
        <v>3</v>
      </c>
      <c r="D26" s="5" t="s">
        <v>51</v>
      </c>
      <c r="E26" s="5">
        <v>5</v>
      </c>
      <c r="F26" s="5">
        <v>0</v>
      </c>
      <c r="G26" s="5">
        <v>5</v>
      </c>
      <c r="H26" s="5">
        <v>5</v>
      </c>
      <c r="I26" s="5">
        <v>5</v>
      </c>
      <c r="J26" s="5">
        <v>5</v>
      </c>
      <c r="K26" s="5">
        <v>0</v>
      </c>
      <c r="L26" s="5">
        <v>5</v>
      </c>
      <c r="M26" s="5" t="s">
        <v>51</v>
      </c>
      <c r="N26" s="5">
        <v>1</v>
      </c>
      <c r="O26" s="5">
        <v>5</v>
      </c>
      <c r="P26" s="5" t="s">
        <v>51</v>
      </c>
      <c r="Q26" s="5">
        <v>4</v>
      </c>
      <c r="R26" s="5">
        <v>5</v>
      </c>
      <c r="S26" s="5" t="s">
        <v>51</v>
      </c>
      <c r="T26" s="5">
        <v>3</v>
      </c>
      <c r="U26" s="5" t="s">
        <v>51</v>
      </c>
      <c r="V26" s="5">
        <v>4</v>
      </c>
      <c r="W26" s="5" t="s">
        <v>51</v>
      </c>
      <c r="X26" s="3">
        <v>4</v>
      </c>
      <c r="Y26" s="5" t="s">
        <v>51</v>
      </c>
      <c r="Z26" s="5">
        <v>3</v>
      </c>
      <c r="AA26" s="5" t="s">
        <v>51</v>
      </c>
      <c r="AB26" s="5">
        <v>4</v>
      </c>
      <c r="AC26" s="5" t="s">
        <v>51</v>
      </c>
      <c r="AD26" s="28">
        <v>4</v>
      </c>
      <c r="AE26" s="5">
        <v>5</v>
      </c>
      <c r="AF26" s="5"/>
      <c r="AG26" s="3">
        <f>C26+F26+G26+H26+I26+J26+K26+L26+O26+R26+AE26</f>
        <v>43</v>
      </c>
      <c r="AH26" s="3">
        <f t="shared" si="0"/>
        <v>75</v>
      </c>
      <c r="AI26" s="12">
        <v>13</v>
      </c>
      <c r="AJ26" s="3"/>
      <c r="AK26" s="8"/>
      <c r="AL26" s="8"/>
      <c r="AM26" s="8"/>
      <c r="AN26" s="8"/>
      <c r="AO26" s="8"/>
      <c r="AP26" s="8"/>
    </row>
    <row r="27" spans="1:42" s="22" customFormat="1" x14ac:dyDescent="0.25">
      <c r="A27" s="19">
        <v>22</v>
      </c>
      <c r="B27" s="4" t="s">
        <v>23</v>
      </c>
      <c r="C27" s="5">
        <v>5</v>
      </c>
      <c r="D27" s="5">
        <v>5</v>
      </c>
      <c r="E27" s="5">
        <v>5</v>
      </c>
      <c r="F27" s="5">
        <v>5</v>
      </c>
      <c r="G27" s="5">
        <v>4</v>
      </c>
      <c r="H27" s="5">
        <v>5</v>
      </c>
      <c r="I27" s="5">
        <v>5</v>
      </c>
      <c r="J27" s="5">
        <v>5</v>
      </c>
      <c r="K27" s="5">
        <v>5</v>
      </c>
      <c r="L27" s="5">
        <v>5</v>
      </c>
      <c r="M27" s="5" t="s">
        <v>51</v>
      </c>
      <c r="N27" s="5">
        <v>1</v>
      </c>
      <c r="O27" s="5">
        <v>5</v>
      </c>
      <c r="P27" s="5">
        <v>5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5</v>
      </c>
      <c r="Z27" s="5">
        <v>5</v>
      </c>
      <c r="AA27" s="5">
        <v>5</v>
      </c>
      <c r="AB27" s="5">
        <v>5</v>
      </c>
      <c r="AC27" s="5">
        <v>5</v>
      </c>
      <c r="AD27" s="28">
        <v>5</v>
      </c>
      <c r="AE27" s="5">
        <v>0</v>
      </c>
      <c r="AF27" s="5"/>
      <c r="AG27" s="3">
        <f t="shared" si="2"/>
        <v>89</v>
      </c>
      <c r="AH27" s="3">
        <f t="shared" si="0"/>
        <v>90</v>
      </c>
      <c r="AI27" s="12">
        <v>4</v>
      </c>
      <c r="AJ27" s="3">
        <f>AH27</f>
        <v>90</v>
      </c>
      <c r="AK27" s="21"/>
      <c r="AL27" s="21"/>
      <c r="AM27" s="21"/>
      <c r="AN27" s="21"/>
      <c r="AO27" s="21"/>
      <c r="AP27" s="21"/>
    </row>
    <row r="28" spans="1:42" s="22" customFormat="1" ht="26.25" x14ac:dyDescent="0.25">
      <c r="A28" s="20">
        <v>23</v>
      </c>
      <c r="B28" s="4" t="s">
        <v>24</v>
      </c>
      <c r="C28" s="5">
        <v>5</v>
      </c>
      <c r="D28" s="5">
        <v>5</v>
      </c>
      <c r="E28" s="5">
        <v>5</v>
      </c>
      <c r="F28" s="5">
        <v>0</v>
      </c>
      <c r="G28" s="5">
        <v>5</v>
      </c>
      <c r="H28" s="5">
        <v>2</v>
      </c>
      <c r="I28" s="5">
        <v>5</v>
      </c>
      <c r="J28" s="5">
        <v>5</v>
      </c>
      <c r="K28" s="5"/>
      <c r="L28" s="5"/>
      <c r="M28" s="5">
        <v>0</v>
      </c>
      <c r="N28" s="5">
        <v>0</v>
      </c>
      <c r="O28" s="5">
        <v>5</v>
      </c>
      <c r="P28" s="5">
        <v>0</v>
      </c>
      <c r="Q28" s="5">
        <v>0</v>
      </c>
      <c r="R28" s="5">
        <v>5</v>
      </c>
      <c r="S28" s="5">
        <v>0</v>
      </c>
      <c r="T28" s="5">
        <v>0</v>
      </c>
      <c r="U28" s="5">
        <v>5</v>
      </c>
      <c r="V28" s="5">
        <v>5</v>
      </c>
      <c r="W28" s="5">
        <v>5</v>
      </c>
      <c r="X28" s="5">
        <v>5</v>
      </c>
      <c r="Y28" s="5">
        <v>5</v>
      </c>
      <c r="Z28" s="5">
        <v>5</v>
      </c>
      <c r="AA28" s="5">
        <v>5</v>
      </c>
      <c r="AB28" s="5">
        <v>5</v>
      </c>
      <c r="AC28" s="5">
        <v>5</v>
      </c>
      <c r="AD28" s="28">
        <v>5</v>
      </c>
      <c r="AE28" s="5">
        <v>5</v>
      </c>
      <c r="AF28" s="5"/>
      <c r="AG28" s="3">
        <f t="shared" si="2"/>
        <v>67</v>
      </c>
      <c r="AH28" s="3">
        <f t="shared" si="0"/>
        <v>67</v>
      </c>
      <c r="AI28" s="12">
        <v>16</v>
      </c>
      <c r="AJ28" s="3"/>
      <c r="AK28" s="21"/>
      <c r="AL28" s="21"/>
      <c r="AM28" s="21"/>
      <c r="AN28" s="21"/>
      <c r="AO28" s="21"/>
      <c r="AP28" s="21"/>
    </row>
    <row r="29" spans="1:42" s="22" customFormat="1" x14ac:dyDescent="0.25">
      <c r="A29" s="19">
        <v>24</v>
      </c>
      <c r="B29" s="4" t="s">
        <v>26</v>
      </c>
      <c r="C29" s="5">
        <v>3</v>
      </c>
      <c r="D29" s="5" t="s">
        <v>51</v>
      </c>
      <c r="E29" s="5">
        <v>5</v>
      </c>
      <c r="F29" s="5">
        <v>3</v>
      </c>
      <c r="G29" s="5">
        <v>5</v>
      </c>
      <c r="H29" s="5">
        <v>5</v>
      </c>
      <c r="I29" s="5">
        <v>5</v>
      </c>
      <c r="J29" s="5">
        <v>5</v>
      </c>
      <c r="K29" s="5">
        <v>5</v>
      </c>
      <c r="L29" s="5">
        <v>5</v>
      </c>
      <c r="M29" s="5" t="s">
        <v>51</v>
      </c>
      <c r="N29" s="5">
        <v>1</v>
      </c>
      <c r="O29" s="5">
        <v>5</v>
      </c>
      <c r="P29" s="5" t="s">
        <v>51</v>
      </c>
      <c r="Q29" s="5">
        <v>4</v>
      </c>
      <c r="R29" s="5">
        <v>5</v>
      </c>
      <c r="S29" s="5" t="s">
        <v>51</v>
      </c>
      <c r="T29" s="5">
        <v>3</v>
      </c>
      <c r="U29" s="5" t="s">
        <v>51</v>
      </c>
      <c r="V29" s="5">
        <v>4</v>
      </c>
      <c r="W29" s="5" t="s">
        <v>51</v>
      </c>
      <c r="X29" s="3">
        <v>4</v>
      </c>
      <c r="Y29" s="5" t="s">
        <v>51</v>
      </c>
      <c r="Z29" s="5">
        <v>3</v>
      </c>
      <c r="AA29" s="5" t="s">
        <v>51</v>
      </c>
      <c r="AB29" s="5">
        <v>4</v>
      </c>
      <c r="AC29" s="5" t="s">
        <v>51</v>
      </c>
      <c r="AD29" s="28">
        <v>4</v>
      </c>
      <c r="AE29" s="5">
        <v>0</v>
      </c>
      <c r="AF29" s="5"/>
      <c r="AG29" s="3">
        <f t="shared" ref="AG29:AG37" si="3">C29+F29+G29+H29+I29+J29+K29+L29+O29+R29+AE29</f>
        <v>46</v>
      </c>
      <c r="AH29" s="3">
        <f>C29+E29+F29+G29+H29+I29+J29+K29+L29+N29+O29+R29+T29+Q29+V29+X29+Z29+AB29+AD29+AF29</f>
        <v>78</v>
      </c>
      <c r="AI29" s="12">
        <v>12</v>
      </c>
      <c r="AJ29" s="3"/>
      <c r="AK29" s="21"/>
      <c r="AL29" s="21"/>
      <c r="AM29" s="21"/>
      <c r="AN29" s="21"/>
      <c r="AO29" s="21"/>
      <c r="AP29" s="21"/>
    </row>
    <row r="30" spans="1:42" s="22" customFormat="1" x14ac:dyDescent="0.25">
      <c r="A30" s="20">
        <v>25</v>
      </c>
      <c r="B30" s="4" t="s">
        <v>27</v>
      </c>
      <c r="C30" s="5">
        <v>3</v>
      </c>
      <c r="D30" s="5" t="s">
        <v>51</v>
      </c>
      <c r="E30" s="5">
        <v>5</v>
      </c>
      <c r="F30" s="5">
        <v>3</v>
      </c>
      <c r="G30" s="5">
        <v>5</v>
      </c>
      <c r="H30" s="5">
        <v>5</v>
      </c>
      <c r="I30" s="5">
        <v>5</v>
      </c>
      <c r="J30" s="5">
        <v>5</v>
      </c>
      <c r="K30" s="5">
        <v>5</v>
      </c>
      <c r="L30" s="5">
        <v>5</v>
      </c>
      <c r="M30" s="5" t="s">
        <v>51</v>
      </c>
      <c r="N30" s="5">
        <v>1</v>
      </c>
      <c r="O30" s="5">
        <v>5</v>
      </c>
      <c r="P30" s="5" t="s">
        <v>51</v>
      </c>
      <c r="Q30" s="5">
        <v>4</v>
      </c>
      <c r="R30" s="5">
        <v>5</v>
      </c>
      <c r="S30" s="5" t="s">
        <v>51</v>
      </c>
      <c r="T30" s="5">
        <v>3</v>
      </c>
      <c r="U30" s="5" t="s">
        <v>51</v>
      </c>
      <c r="V30" s="5">
        <v>4</v>
      </c>
      <c r="W30" s="5" t="s">
        <v>51</v>
      </c>
      <c r="X30" s="3">
        <v>4</v>
      </c>
      <c r="Y30" s="5" t="s">
        <v>51</v>
      </c>
      <c r="Z30" s="5">
        <v>3</v>
      </c>
      <c r="AA30" s="5" t="s">
        <v>51</v>
      </c>
      <c r="AB30" s="5">
        <v>4</v>
      </c>
      <c r="AC30" s="5" t="s">
        <v>51</v>
      </c>
      <c r="AD30" s="28">
        <v>4</v>
      </c>
      <c r="AE30" s="5">
        <v>0</v>
      </c>
      <c r="AF30" s="5"/>
      <c r="AG30" s="3">
        <f t="shared" si="3"/>
        <v>46</v>
      </c>
      <c r="AH30" s="3">
        <f t="shared" si="0"/>
        <v>78</v>
      </c>
      <c r="AI30" s="12">
        <v>12</v>
      </c>
      <c r="AJ30" s="3"/>
      <c r="AK30" s="21"/>
      <c r="AL30" s="21"/>
      <c r="AM30" s="21"/>
      <c r="AN30" s="21"/>
      <c r="AO30" s="21"/>
      <c r="AP30" s="21"/>
    </row>
    <row r="31" spans="1:42" s="22" customFormat="1" ht="26.25" x14ac:dyDescent="0.25">
      <c r="A31" s="19">
        <v>26</v>
      </c>
      <c r="B31" s="4" t="s">
        <v>35</v>
      </c>
      <c r="C31" s="5">
        <v>3</v>
      </c>
      <c r="D31" s="5" t="s">
        <v>51</v>
      </c>
      <c r="E31" s="5">
        <v>5</v>
      </c>
      <c r="F31" s="5">
        <v>0</v>
      </c>
      <c r="G31" s="5">
        <v>5</v>
      </c>
      <c r="H31" s="5">
        <v>0</v>
      </c>
      <c r="I31" s="5">
        <v>5</v>
      </c>
      <c r="J31" s="5">
        <v>5</v>
      </c>
      <c r="K31" s="5">
        <v>5</v>
      </c>
      <c r="L31" s="5">
        <v>5</v>
      </c>
      <c r="M31" s="5" t="s">
        <v>51</v>
      </c>
      <c r="N31" s="5">
        <v>1</v>
      </c>
      <c r="O31" s="5">
        <v>5</v>
      </c>
      <c r="P31" s="5" t="s">
        <v>51</v>
      </c>
      <c r="Q31" s="5">
        <v>4</v>
      </c>
      <c r="R31" s="5">
        <v>5</v>
      </c>
      <c r="S31" s="5" t="s">
        <v>51</v>
      </c>
      <c r="T31" s="5">
        <v>3</v>
      </c>
      <c r="U31" s="5" t="s">
        <v>51</v>
      </c>
      <c r="V31" s="5">
        <v>4</v>
      </c>
      <c r="W31" s="5" t="s">
        <v>51</v>
      </c>
      <c r="X31" s="3">
        <v>4</v>
      </c>
      <c r="Y31" s="5" t="s">
        <v>51</v>
      </c>
      <c r="Z31" s="5">
        <v>3</v>
      </c>
      <c r="AA31" s="5" t="s">
        <v>51</v>
      </c>
      <c r="AB31" s="5">
        <v>4</v>
      </c>
      <c r="AC31" s="5" t="s">
        <v>51</v>
      </c>
      <c r="AD31" s="28">
        <v>4</v>
      </c>
      <c r="AE31" s="5">
        <v>5</v>
      </c>
      <c r="AF31" s="5"/>
      <c r="AG31" s="3">
        <f t="shared" si="3"/>
        <v>43</v>
      </c>
      <c r="AH31" s="3">
        <f t="shared" si="0"/>
        <v>75</v>
      </c>
      <c r="AI31" s="12">
        <v>13</v>
      </c>
      <c r="AJ31" s="3"/>
      <c r="AK31" s="21"/>
      <c r="AL31" s="21"/>
      <c r="AM31" s="21"/>
      <c r="AN31" s="21"/>
      <c r="AO31" s="21"/>
      <c r="AP31" s="21"/>
    </row>
    <row r="32" spans="1:42" s="22" customFormat="1" x14ac:dyDescent="0.25">
      <c r="A32" s="20">
        <v>27</v>
      </c>
      <c r="B32" s="4" t="s">
        <v>28</v>
      </c>
      <c r="C32" s="5">
        <v>3</v>
      </c>
      <c r="D32" s="5" t="s">
        <v>51</v>
      </c>
      <c r="E32" s="5">
        <v>5</v>
      </c>
      <c r="F32" s="5">
        <v>0</v>
      </c>
      <c r="G32" s="5">
        <v>5</v>
      </c>
      <c r="H32" s="5">
        <v>5</v>
      </c>
      <c r="I32" s="5">
        <v>5</v>
      </c>
      <c r="J32" s="5">
        <v>5</v>
      </c>
      <c r="K32" s="5">
        <v>5</v>
      </c>
      <c r="L32" s="5">
        <v>5</v>
      </c>
      <c r="M32" s="5" t="s">
        <v>51</v>
      </c>
      <c r="N32" s="5">
        <v>1</v>
      </c>
      <c r="O32" s="5">
        <v>5</v>
      </c>
      <c r="P32" s="5" t="s">
        <v>51</v>
      </c>
      <c r="Q32" s="5">
        <v>4</v>
      </c>
      <c r="R32" s="5">
        <v>5</v>
      </c>
      <c r="S32" s="5" t="s">
        <v>51</v>
      </c>
      <c r="T32" s="5">
        <v>3</v>
      </c>
      <c r="U32" s="5" t="s">
        <v>51</v>
      </c>
      <c r="V32" s="5">
        <v>4</v>
      </c>
      <c r="W32" s="5" t="s">
        <v>51</v>
      </c>
      <c r="X32" s="3">
        <v>4</v>
      </c>
      <c r="Y32" s="5" t="s">
        <v>51</v>
      </c>
      <c r="Z32" s="5">
        <v>3</v>
      </c>
      <c r="AA32" s="5" t="s">
        <v>51</v>
      </c>
      <c r="AB32" s="5">
        <v>4</v>
      </c>
      <c r="AC32" s="5" t="s">
        <v>51</v>
      </c>
      <c r="AD32" s="28">
        <v>4</v>
      </c>
      <c r="AE32" s="5">
        <v>0</v>
      </c>
      <c r="AF32" s="5"/>
      <c r="AG32" s="3">
        <f t="shared" si="3"/>
        <v>43</v>
      </c>
      <c r="AH32" s="3">
        <f t="shared" si="0"/>
        <v>75</v>
      </c>
      <c r="AI32" s="12">
        <v>13</v>
      </c>
      <c r="AJ32" s="3"/>
      <c r="AK32" s="21"/>
      <c r="AL32" s="21"/>
      <c r="AM32" s="21"/>
      <c r="AN32" s="21"/>
      <c r="AO32" s="21"/>
      <c r="AP32" s="21"/>
    </row>
    <row r="33" spans="1:42" ht="26.25" x14ac:dyDescent="0.25">
      <c r="A33" s="19">
        <v>28</v>
      </c>
      <c r="B33" s="2" t="s">
        <v>38</v>
      </c>
      <c r="C33" s="5">
        <v>3</v>
      </c>
      <c r="D33" s="5" t="s">
        <v>51</v>
      </c>
      <c r="E33" s="5">
        <v>5</v>
      </c>
      <c r="F33" s="5">
        <v>3</v>
      </c>
      <c r="G33" s="5">
        <v>5</v>
      </c>
      <c r="H33" s="5">
        <v>5</v>
      </c>
      <c r="I33" s="5">
        <v>5</v>
      </c>
      <c r="J33" s="5">
        <v>5</v>
      </c>
      <c r="K33" s="5">
        <v>5</v>
      </c>
      <c r="L33" s="5">
        <v>5</v>
      </c>
      <c r="M33" s="5" t="s">
        <v>51</v>
      </c>
      <c r="N33" s="5">
        <v>1</v>
      </c>
      <c r="O33" s="5">
        <v>5</v>
      </c>
      <c r="P33" s="5" t="s">
        <v>51</v>
      </c>
      <c r="Q33" s="5">
        <v>4</v>
      </c>
      <c r="R33" s="5">
        <v>5</v>
      </c>
      <c r="S33" s="5" t="s">
        <v>51</v>
      </c>
      <c r="T33" s="5">
        <v>3</v>
      </c>
      <c r="U33" s="5" t="s">
        <v>51</v>
      </c>
      <c r="V33" s="5">
        <v>4</v>
      </c>
      <c r="W33" s="5" t="s">
        <v>51</v>
      </c>
      <c r="X33" s="3">
        <v>4</v>
      </c>
      <c r="Y33" s="5" t="s">
        <v>51</v>
      </c>
      <c r="Z33" s="5">
        <v>3</v>
      </c>
      <c r="AA33" s="5" t="s">
        <v>51</v>
      </c>
      <c r="AB33" s="5">
        <v>4</v>
      </c>
      <c r="AC33" s="5" t="s">
        <v>51</v>
      </c>
      <c r="AD33" s="28">
        <v>4</v>
      </c>
      <c r="AE33" s="5">
        <v>5</v>
      </c>
      <c r="AF33" s="5"/>
      <c r="AG33" s="3">
        <f t="shared" si="3"/>
        <v>51</v>
      </c>
      <c r="AH33" s="3">
        <f t="shared" si="0"/>
        <v>83</v>
      </c>
      <c r="AI33" s="12">
        <v>9</v>
      </c>
      <c r="AJ33" s="3">
        <v>83</v>
      </c>
      <c r="AK33" s="8"/>
      <c r="AL33" s="8"/>
      <c r="AM33" s="8"/>
      <c r="AN33" s="8"/>
      <c r="AO33" s="8"/>
      <c r="AP33" s="8"/>
    </row>
    <row r="34" spans="1:42" ht="26.25" x14ac:dyDescent="0.25">
      <c r="A34" s="20">
        <v>29</v>
      </c>
      <c r="B34" s="2" t="s">
        <v>42</v>
      </c>
      <c r="C34" s="5">
        <v>3</v>
      </c>
      <c r="D34" s="5" t="s">
        <v>51</v>
      </c>
      <c r="E34" s="5">
        <v>5</v>
      </c>
      <c r="F34" s="5">
        <v>3</v>
      </c>
      <c r="G34" s="5">
        <v>5</v>
      </c>
      <c r="H34" s="5">
        <v>3</v>
      </c>
      <c r="I34" s="5">
        <v>5</v>
      </c>
      <c r="J34" s="5">
        <v>5</v>
      </c>
      <c r="K34" s="5">
        <v>5</v>
      </c>
      <c r="L34" s="5">
        <v>5</v>
      </c>
      <c r="M34" s="5" t="s">
        <v>51</v>
      </c>
      <c r="N34" s="5">
        <v>1</v>
      </c>
      <c r="O34" s="5">
        <v>5</v>
      </c>
      <c r="P34" s="5" t="s">
        <v>51</v>
      </c>
      <c r="Q34" s="5">
        <v>4</v>
      </c>
      <c r="R34" s="5">
        <v>5</v>
      </c>
      <c r="S34" s="5" t="s">
        <v>51</v>
      </c>
      <c r="T34" s="5">
        <v>3</v>
      </c>
      <c r="U34" s="5" t="s">
        <v>51</v>
      </c>
      <c r="V34" s="5">
        <v>4</v>
      </c>
      <c r="W34" s="5" t="s">
        <v>51</v>
      </c>
      <c r="X34" s="3">
        <v>4</v>
      </c>
      <c r="Y34" s="5" t="s">
        <v>51</v>
      </c>
      <c r="Z34" s="5">
        <v>3</v>
      </c>
      <c r="AA34" s="5" t="s">
        <v>51</v>
      </c>
      <c r="AB34" s="5">
        <v>4</v>
      </c>
      <c r="AC34" s="5" t="s">
        <v>51</v>
      </c>
      <c r="AD34" s="28">
        <v>4</v>
      </c>
      <c r="AE34" s="5">
        <v>5</v>
      </c>
      <c r="AF34" s="5"/>
      <c r="AG34" s="3">
        <f t="shared" si="3"/>
        <v>49</v>
      </c>
      <c r="AH34" s="3">
        <f t="shared" si="0"/>
        <v>81</v>
      </c>
      <c r="AI34" s="12">
        <v>10</v>
      </c>
      <c r="AJ34" s="3">
        <f>AH34</f>
        <v>81</v>
      </c>
      <c r="AK34" s="8"/>
      <c r="AL34" s="8"/>
      <c r="AM34" s="8"/>
      <c r="AN34" s="8"/>
      <c r="AO34" s="8"/>
      <c r="AP34" s="8"/>
    </row>
    <row r="35" spans="1:42" ht="26.25" x14ac:dyDescent="0.25">
      <c r="A35" s="19">
        <v>30</v>
      </c>
      <c r="B35" s="2" t="s">
        <v>36</v>
      </c>
      <c r="C35" s="5">
        <v>3</v>
      </c>
      <c r="D35" s="5" t="s">
        <v>51</v>
      </c>
      <c r="E35" s="5">
        <v>5</v>
      </c>
      <c r="F35" s="5">
        <v>0</v>
      </c>
      <c r="G35" s="5">
        <v>5</v>
      </c>
      <c r="H35" s="5">
        <v>4</v>
      </c>
      <c r="I35" s="5">
        <v>5</v>
      </c>
      <c r="J35" s="5">
        <v>5</v>
      </c>
      <c r="K35" s="5">
        <v>5</v>
      </c>
      <c r="L35" s="5">
        <v>5</v>
      </c>
      <c r="M35" s="5" t="s">
        <v>51</v>
      </c>
      <c r="N35" s="5">
        <v>1</v>
      </c>
      <c r="O35" s="5">
        <v>5</v>
      </c>
      <c r="P35" s="5" t="s">
        <v>51</v>
      </c>
      <c r="Q35" s="5">
        <v>4</v>
      </c>
      <c r="R35" s="5">
        <v>5</v>
      </c>
      <c r="S35" s="5" t="s">
        <v>51</v>
      </c>
      <c r="T35" s="5">
        <v>3</v>
      </c>
      <c r="U35" s="5" t="s">
        <v>51</v>
      </c>
      <c r="V35" s="5">
        <v>4</v>
      </c>
      <c r="W35" s="5" t="s">
        <v>51</v>
      </c>
      <c r="X35" s="3">
        <v>4</v>
      </c>
      <c r="Y35" s="5" t="s">
        <v>51</v>
      </c>
      <c r="Z35" s="5">
        <v>3</v>
      </c>
      <c r="AA35" s="5" t="s">
        <v>51</v>
      </c>
      <c r="AB35" s="5">
        <v>4</v>
      </c>
      <c r="AC35" s="5" t="s">
        <v>51</v>
      </c>
      <c r="AD35" s="28">
        <v>4</v>
      </c>
      <c r="AE35" s="5">
        <v>5</v>
      </c>
      <c r="AF35" s="5"/>
      <c r="AG35" s="3">
        <f t="shared" si="3"/>
        <v>47</v>
      </c>
      <c r="AH35" s="3">
        <f t="shared" si="0"/>
        <v>79</v>
      </c>
      <c r="AI35" s="12">
        <v>11</v>
      </c>
      <c r="AJ35" s="3"/>
      <c r="AK35" s="8"/>
      <c r="AL35" s="8"/>
      <c r="AM35" s="8"/>
      <c r="AN35" s="8"/>
      <c r="AO35" s="8"/>
      <c r="AP35" s="8"/>
    </row>
    <row r="36" spans="1:42" ht="26.25" x14ac:dyDescent="0.25">
      <c r="A36" s="20">
        <v>31</v>
      </c>
      <c r="B36" s="2" t="s">
        <v>37</v>
      </c>
      <c r="C36" s="5">
        <v>3</v>
      </c>
      <c r="D36" s="5" t="s">
        <v>51</v>
      </c>
      <c r="E36" s="5">
        <v>5</v>
      </c>
      <c r="F36" s="5">
        <v>0</v>
      </c>
      <c r="G36" s="5">
        <v>5</v>
      </c>
      <c r="H36" s="5">
        <v>0</v>
      </c>
      <c r="I36" s="5">
        <v>5</v>
      </c>
      <c r="J36" s="5">
        <v>5</v>
      </c>
      <c r="K36" s="5">
        <v>5</v>
      </c>
      <c r="L36" s="5">
        <v>5</v>
      </c>
      <c r="M36" s="5" t="s">
        <v>51</v>
      </c>
      <c r="N36" s="5">
        <v>1</v>
      </c>
      <c r="O36" s="5">
        <v>5</v>
      </c>
      <c r="P36" s="5" t="s">
        <v>51</v>
      </c>
      <c r="Q36" s="5">
        <v>4</v>
      </c>
      <c r="R36" s="5">
        <v>5</v>
      </c>
      <c r="S36" s="5" t="s">
        <v>51</v>
      </c>
      <c r="T36" s="5">
        <v>3</v>
      </c>
      <c r="U36" s="5" t="s">
        <v>51</v>
      </c>
      <c r="V36" s="5">
        <v>4</v>
      </c>
      <c r="W36" s="5" t="s">
        <v>51</v>
      </c>
      <c r="X36" s="3">
        <v>4</v>
      </c>
      <c r="Y36" s="5" t="s">
        <v>51</v>
      </c>
      <c r="Z36" s="5">
        <v>3</v>
      </c>
      <c r="AA36" s="5" t="s">
        <v>51</v>
      </c>
      <c r="AB36" s="5">
        <v>4</v>
      </c>
      <c r="AC36" s="5" t="s">
        <v>51</v>
      </c>
      <c r="AD36" s="28">
        <v>4</v>
      </c>
      <c r="AE36" s="5">
        <v>5</v>
      </c>
      <c r="AF36" s="5"/>
      <c r="AG36" s="3">
        <f t="shared" si="3"/>
        <v>43</v>
      </c>
      <c r="AH36" s="3">
        <f t="shared" si="0"/>
        <v>75</v>
      </c>
      <c r="AI36" s="12">
        <v>13</v>
      </c>
      <c r="AJ36" s="3"/>
      <c r="AK36" s="8"/>
      <c r="AL36" s="8"/>
      <c r="AM36" s="8"/>
      <c r="AN36" s="8"/>
      <c r="AO36" s="8"/>
      <c r="AP36" s="8"/>
    </row>
    <row r="37" spans="1:42" ht="26.25" x14ac:dyDescent="0.25">
      <c r="A37" s="20">
        <v>32</v>
      </c>
      <c r="B37" s="2" t="s">
        <v>59</v>
      </c>
      <c r="C37" s="5">
        <v>3</v>
      </c>
      <c r="D37" s="5" t="s">
        <v>51</v>
      </c>
      <c r="E37" s="5">
        <v>5</v>
      </c>
      <c r="F37" s="5">
        <v>0</v>
      </c>
      <c r="G37" s="5">
        <v>5</v>
      </c>
      <c r="H37" s="5">
        <v>0</v>
      </c>
      <c r="I37" s="5">
        <v>5</v>
      </c>
      <c r="J37" s="5">
        <v>5</v>
      </c>
      <c r="K37" s="5">
        <v>0</v>
      </c>
      <c r="L37" s="5">
        <v>5</v>
      </c>
      <c r="M37" s="5" t="s">
        <v>51</v>
      </c>
      <c r="N37" s="5">
        <v>1</v>
      </c>
      <c r="O37" s="5">
        <v>5</v>
      </c>
      <c r="P37" s="5" t="s">
        <v>51</v>
      </c>
      <c r="Q37" s="5">
        <v>4</v>
      </c>
      <c r="R37" s="5">
        <v>5</v>
      </c>
      <c r="S37" s="5" t="s">
        <v>51</v>
      </c>
      <c r="T37" s="5">
        <v>3</v>
      </c>
      <c r="U37" s="5" t="s">
        <v>51</v>
      </c>
      <c r="V37" s="5">
        <v>4</v>
      </c>
      <c r="W37" s="5" t="s">
        <v>51</v>
      </c>
      <c r="X37" s="3">
        <v>4</v>
      </c>
      <c r="Y37" s="5" t="s">
        <v>51</v>
      </c>
      <c r="Z37" s="5">
        <v>3</v>
      </c>
      <c r="AA37" s="5" t="s">
        <v>51</v>
      </c>
      <c r="AB37" s="5">
        <v>4</v>
      </c>
      <c r="AC37" s="5" t="s">
        <v>51</v>
      </c>
      <c r="AD37" s="28">
        <v>4</v>
      </c>
      <c r="AE37" s="5">
        <v>0</v>
      </c>
      <c r="AF37" s="5"/>
      <c r="AG37" s="3">
        <f t="shared" si="3"/>
        <v>33</v>
      </c>
      <c r="AH37" s="3">
        <f t="shared" si="0"/>
        <v>65</v>
      </c>
      <c r="AI37" s="12">
        <v>18</v>
      </c>
      <c r="AJ37" s="3"/>
      <c r="AK37" s="8"/>
      <c r="AL37" s="8"/>
      <c r="AM37" s="8"/>
      <c r="AN37" s="8"/>
      <c r="AO37" s="8"/>
      <c r="AP37" s="8"/>
    </row>
    <row r="38" spans="1:42" x14ac:dyDescent="0.25">
      <c r="A38" s="20">
        <v>33</v>
      </c>
      <c r="B38" s="2" t="s">
        <v>58</v>
      </c>
      <c r="C38" s="5">
        <v>5</v>
      </c>
      <c r="D38" s="5" t="s">
        <v>51</v>
      </c>
      <c r="E38" s="5">
        <v>0</v>
      </c>
      <c r="F38" s="5">
        <v>0</v>
      </c>
      <c r="G38" s="5">
        <v>5</v>
      </c>
      <c r="H38" s="5">
        <v>5</v>
      </c>
      <c r="I38" s="5">
        <v>0</v>
      </c>
      <c r="J38" s="5">
        <v>2</v>
      </c>
      <c r="K38" s="5">
        <v>5</v>
      </c>
      <c r="L38" s="5">
        <v>5</v>
      </c>
      <c r="M38" s="5" t="s">
        <v>51</v>
      </c>
      <c r="N38" s="5">
        <v>1</v>
      </c>
      <c r="O38" s="5">
        <v>5</v>
      </c>
      <c r="P38" s="5">
        <v>2</v>
      </c>
      <c r="Q38" s="5">
        <v>2</v>
      </c>
      <c r="R38" s="5">
        <v>5</v>
      </c>
      <c r="S38" s="5">
        <v>0</v>
      </c>
      <c r="T38" s="5"/>
      <c r="U38" s="5">
        <v>5</v>
      </c>
      <c r="V38" s="5">
        <v>5</v>
      </c>
      <c r="W38" s="5">
        <v>0</v>
      </c>
      <c r="X38" s="3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28">
        <v>0</v>
      </c>
      <c r="AE38" s="5">
        <v>5</v>
      </c>
      <c r="AF38" s="5"/>
      <c r="AG38" s="3">
        <f>C38+F38+G38+H38+I38+J38+K38+L38+O38+P38+R38+S38+U38+W38+Y38+AA38+AC38+AE38</f>
        <v>49</v>
      </c>
      <c r="AH38" s="3">
        <f t="shared" si="0"/>
        <v>50</v>
      </c>
      <c r="AI38" s="12">
        <v>20</v>
      </c>
      <c r="AJ38" s="3"/>
      <c r="AK38" s="8"/>
      <c r="AL38" s="8"/>
      <c r="AM38" s="8"/>
      <c r="AN38" s="8"/>
      <c r="AO38" s="8"/>
      <c r="AP38" s="8"/>
    </row>
    <row r="39" spans="1:42" x14ac:dyDescent="0.25">
      <c r="A39" s="23"/>
      <c r="B39" s="2" t="s">
        <v>43</v>
      </c>
      <c r="C39" s="3">
        <f t="shared" ref="C39:AE39" si="4">SUM(C6:C38)</f>
        <v>137</v>
      </c>
      <c r="D39" s="5">
        <f t="shared" si="4"/>
        <v>75</v>
      </c>
      <c r="E39" s="5">
        <f t="shared" si="4"/>
        <v>160</v>
      </c>
      <c r="F39" s="3">
        <f t="shared" si="4"/>
        <v>84</v>
      </c>
      <c r="G39" s="3">
        <f t="shared" si="4"/>
        <v>162</v>
      </c>
      <c r="H39" s="3">
        <f t="shared" si="4"/>
        <v>114</v>
      </c>
      <c r="I39" s="3">
        <f t="shared" si="4"/>
        <v>150</v>
      </c>
      <c r="J39" s="3">
        <f t="shared" si="4"/>
        <v>155</v>
      </c>
      <c r="K39" s="3">
        <f t="shared" si="4"/>
        <v>140</v>
      </c>
      <c r="L39" s="3">
        <f t="shared" si="4"/>
        <v>150</v>
      </c>
      <c r="M39" s="3">
        <f t="shared" si="4"/>
        <v>18</v>
      </c>
      <c r="N39" s="3">
        <f t="shared" si="4"/>
        <v>37</v>
      </c>
      <c r="O39" s="3">
        <f t="shared" si="4"/>
        <v>165</v>
      </c>
      <c r="P39" s="3">
        <f t="shared" si="4"/>
        <v>77</v>
      </c>
      <c r="Q39" s="3">
        <f t="shared" si="4"/>
        <v>133</v>
      </c>
      <c r="R39" s="3">
        <f t="shared" si="4"/>
        <v>164</v>
      </c>
      <c r="S39" s="3">
        <f t="shared" si="4"/>
        <v>55</v>
      </c>
      <c r="T39" s="3">
        <f t="shared" si="4"/>
        <v>97</v>
      </c>
      <c r="U39" s="3">
        <f t="shared" si="4"/>
        <v>74</v>
      </c>
      <c r="V39" s="3">
        <f t="shared" si="4"/>
        <v>134</v>
      </c>
      <c r="W39" s="3">
        <f t="shared" si="4"/>
        <v>65</v>
      </c>
      <c r="X39" s="3">
        <f t="shared" si="4"/>
        <v>129</v>
      </c>
      <c r="Y39" s="3">
        <f t="shared" si="4"/>
        <v>49</v>
      </c>
      <c r="Z39" s="3">
        <f t="shared" si="4"/>
        <v>97</v>
      </c>
      <c r="AA39" s="3">
        <f t="shared" si="4"/>
        <v>75</v>
      </c>
      <c r="AB39" s="3">
        <f t="shared" si="4"/>
        <v>139</v>
      </c>
      <c r="AC39" s="3">
        <f t="shared" si="4"/>
        <v>60</v>
      </c>
      <c r="AD39" s="27">
        <f t="shared" si="4"/>
        <v>124</v>
      </c>
      <c r="AE39" s="3">
        <f t="shared" si="4"/>
        <v>130</v>
      </c>
      <c r="AF39" s="3"/>
      <c r="AG39" s="3">
        <f>SUM(AG6:AG38)</f>
        <v>2089</v>
      </c>
      <c r="AH39" s="3">
        <f>SUM(AH6:AH38)</f>
        <v>2601</v>
      </c>
      <c r="AI39" s="5"/>
      <c r="AJ39" s="3"/>
      <c r="AK39" s="8"/>
      <c r="AL39" s="8"/>
      <c r="AM39" s="8"/>
      <c r="AN39" s="8"/>
      <c r="AO39" s="8"/>
      <c r="AP39" s="8"/>
    </row>
    <row r="40" spans="1:42" x14ac:dyDescent="0.25">
      <c r="A40" s="24"/>
      <c r="B40" s="1" t="s">
        <v>5</v>
      </c>
      <c r="C40" s="14">
        <f xml:space="preserve"> ROUND(C39/33,2)</f>
        <v>4.1500000000000004</v>
      </c>
      <c r="D40" s="14">
        <f xml:space="preserve"> ROUND(D39/15,2)</f>
        <v>5</v>
      </c>
      <c r="E40" s="14">
        <f>E39/32</f>
        <v>5</v>
      </c>
      <c r="F40" s="14">
        <f t="shared" ref="F40:L40" si="5" xml:space="preserve"> ROUND(F39/33,2)</f>
        <v>2.5499999999999998</v>
      </c>
      <c r="G40" s="14">
        <f t="shared" si="5"/>
        <v>4.91</v>
      </c>
      <c r="H40" s="14">
        <f t="shared" si="5"/>
        <v>3.45</v>
      </c>
      <c r="I40" s="14">
        <f t="shared" si="5"/>
        <v>4.55</v>
      </c>
      <c r="J40" s="14">
        <f t="shared" si="5"/>
        <v>4.7</v>
      </c>
      <c r="K40" s="14">
        <f t="shared" si="5"/>
        <v>4.24</v>
      </c>
      <c r="L40" s="14">
        <f t="shared" si="5"/>
        <v>4.55</v>
      </c>
      <c r="M40" s="14">
        <f xml:space="preserve"> ROUND(M39/14,2)</f>
        <v>1.29</v>
      </c>
      <c r="N40" s="14">
        <f>N39/32</f>
        <v>1.15625</v>
      </c>
      <c r="O40" s="14">
        <f xml:space="preserve"> ROUND(O39/33,2)</f>
        <v>5</v>
      </c>
      <c r="P40" s="14">
        <f xml:space="preserve"> ROUND(P39/19,2)</f>
        <v>4.05</v>
      </c>
      <c r="Q40" s="14">
        <f>Q39/32</f>
        <v>4.15625</v>
      </c>
      <c r="R40" s="14">
        <f xml:space="preserve"> ROUND(R39/33,2)</f>
        <v>4.97</v>
      </c>
      <c r="S40" s="14">
        <f xml:space="preserve"> ROUND(S39/19,2)</f>
        <v>2.89</v>
      </c>
      <c r="T40" s="14">
        <f>T39/32</f>
        <v>3.03125</v>
      </c>
      <c r="U40" s="14">
        <f xml:space="preserve"> ROUND(U39/18,2)</f>
        <v>4.1100000000000003</v>
      </c>
      <c r="V40" s="14">
        <f>V39/32</f>
        <v>4.1875</v>
      </c>
      <c r="W40" s="14">
        <f xml:space="preserve"> ROUND(W39/17,2)</f>
        <v>3.82</v>
      </c>
      <c r="X40" s="14">
        <f>X39/32</f>
        <v>4.03125</v>
      </c>
      <c r="Y40" s="14">
        <f xml:space="preserve"> ROUND(Y39/17,2)</f>
        <v>2.88</v>
      </c>
      <c r="Z40" s="14">
        <f>Z39/32</f>
        <v>3.03125</v>
      </c>
      <c r="AA40" s="14">
        <f xml:space="preserve"> ROUND(AA39/17,2)</f>
        <v>4.41</v>
      </c>
      <c r="AB40" s="14">
        <f>AB39/32</f>
        <v>4.34375</v>
      </c>
      <c r="AC40" s="14">
        <f xml:space="preserve"> ROUND(AC39/17,2)</f>
        <v>3.53</v>
      </c>
      <c r="AD40" s="29">
        <f>AD39/32</f>
        <v>3.875</v>
      </c>
      <c r="AE40" s="14">
        <f xml:space="preserve"> ROUND(AE39/33,2)</f>
        <v>3.94</v>
      </c>
      <c r="AF40" s="14"/>
      <c r="AG40" s="14">
        <f>AG39/33</f>
        <v>63.303030303030305</v>
      </c>
      <c r="AH40" s="14">
        <f>AH39/33</f>
        <v>78.818181818181813</v>
      </c>
      <c r="AI40" s="15"/>
      <c r="AJ40" s="31"/>
      <c r="AK40" s="8"/>
      <c r="AL40" s="8"/>
      <c r="AM40" s="8"/>
      <c r="AN40" s="8"/>
      <c r="AO40" s="8"/>
      <c r="AP40" s="8"/>
    </row>
    <row r="41" spans="1:42" x14ac:dyDescent="0.25">
      <c r="B41" s="1" t="s">
        <v>5</v>
      </c>
      <c r="C41" s="16">
        <v>4</v>
      </c>
      <c r="D41" s="16">
        <v>5</v>
      </c>
      <c r="E41" s="16"/>
      <c r="F41" s="16">
        <v>3</v>
      </c>
      <c r="G41" s="16">
        <v>5</v>
      </c>
      <c r="H41" s="16">
        <v>3</v>
      </c>
      <c r="I41" s="16">
        <v>5</v>
      </c>
      <c r="J41" s="16">
        <v>5</v>
      </c>
      <c r="K41" s="16">
        <v>4</v>
      </c>
      <c r="L41" s="16">
        <v>5</v>
      </c>
      <c r="M41" s="16">
        <v>1</v>
      </c>
      <c r="N41" s="16"/>
      <c r="O41" s="16">
        <v>5</v>
      </c>
      <c r="P41" s="16">
        <v>4</v>
      </c>
      <c r="Q41" s="16"/>
      <c r="R41" s="16">
        <v>5</v>
      </c>
      <c r="S41" s="16">
        <v>3</v>
      </c>
      <c r="T41" s="16"/>
      <c r="U41" s="16">
        <v>4</v>
      </c>
      <c r="V41" s="16"/>
      <c r="W41" s="16">
        <v>4</v>
      </c>
      <c r="X41" s="16"/>
      <c r="Y41" s="16">
        <v>3</v>
      </c>
      <c r="Z41" s="16"/>
      <c r="AA41" s="16">
        <v>4</v>
      </c>
      <c r="AB41" s="16"/>
      <c r="AC41" s="16">
        <v>4</v>
      </c>
      <c r="AD41" s="30"/>
      <c r="AE41" s="16">
        <v>4</v>
      </c>
      <c r="AF41" s="16"/>
      <c r="AG41" s="3">
        <v>63</v>
      </c>
      <c r="AH41" s="3">
        <v>79</v>
      </c>
      <c r="AI41" s="15"/>
      <c r="AJ41" s="11"/>
      <c r="AK41" s="8"/>
      <c r="AL41" s="8"/>
      <c r="AM41" s="8"/>
      <c r="AN41" s="8"/>
      <c r="AO41" s="8"/>
      <c r="AP41" s="8"/>
    </row>
    <row r="42" spans="1:42" x14ac:dyDescent="0.2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2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2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2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2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x14ac:dyDescent="0.2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x14ac:dyDescent="0.2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:42" x14ac:dyDescent="0.2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:42" x14ac:dyDescent="0.2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:42" x14ac:dyDescent="0.2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x14ac:dyDescent="0.2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x14ac:dyDescent="0.2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x14ac:dyDescent="0.2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x14ac:dyDescent="0.2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x14ac:dyDescent="0.2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x14ac:dyDescent="0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x14ac:dyDescent="0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x14ac:dyDescent="0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2:42" x14ac:dyDescent="0.2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x14ac:dyDescent="0.2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2:42" x14ac:dyDescent="0.25"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2:42" x14ac:dyDescent="0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2:42" x14ac:dyDescent="0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42" x14ac:dyDescent="0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2:42" x14ac:dyDescent="0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2:42" x14ac:dyDescent="0.2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2:42" x14ac:dyDescent="0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2:42" x14ac:dyDescent="0.2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8"/>
      <c r="AH71" s="8"/>
      <c r="AI71" s="8"/>
      <c r="AJ71" s="8"/>
      <c r="AK71" s="8"/>
      <c r="AL71" s="8"/>
      <c r="AM71" s="8"/>
      <c r="AN71" s="8"/>
      <c r="AO71" s="8"/>
      <c r="AP71" s="8"/>
    </row>
  </sheetData>
  <mergeCells count="5">
    <mergeCell ref="A3:B4"/>
    <mergeCell ref="A5:B5"/>
    <mergeCell ref="C3:AJ3"/>
    <mergeCell ref="C1:Y1"/>
    <mergeCell ref="AG1:AJ1"/>
  </mergeCells>
  <pageMargins left="0.2" right="0.2" top="0.2" bottom="0.2" header="0.2" footer="0.2"/>
  <pageSetup paperSize="8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губернатора</vt:lpstr>
      <vt:lpstr>'для губернатора'!Заголовки_для_печати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Михайлина</dc:creator>
  <cp:lastModifiedBy>Mihalina MV.</cp:lastModifiedBy>
  <cp:lastPrinted>2015-08-27T07:32:23Z</cp:lastPrinted>
  <dcterms:created xsi:type="dcterms:W3CDTF">2009-02-04T12:38:31Z</dcterms:created>
  <dcterms:modified xsi:type="dcterms:W3CDTF">2015-08-27T07:34:59Z</dcterms:modified>
</cp:coreProperties>
</file>