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4525"/>
</workbook>
</file>

<file path=xl/calcChain.xml><?xml version="1.0" encoding="utf-8"?>
<calcChain xmlns="http://schemas.openxmlformats.org/spreadsheetml/2006/main"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6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6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C8" i="1" l="1"/>
  <c r="C7" i="1" s="1"/>
  <c r="C6" i="1" s="1"/>
  <c r="E8" i="1"/>
  <c r="D8" i="1"/>
  <c r="D7" i="1" s="1"/>
  <c r="D6" i="1" s="1"/>
  <c r="F9" i="1"/>
  <c r="G9" i="1"/>
  <c r="G16" i="1"/>
  <c r="G12" i="1"/>
  <c r="F16" i="1"/>
  <c r="F12" i="1"/>
  <c r="G13" i="1"/>
  <c r="F13" i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<sst xmlns="http://schemas.openxmlformats.org/spreadsheetml/2006/main" count="73" uniqueCount="73">
  <si>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</si>
  <si>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</si>
  <si>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</si>
  <si>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</si>
  <si>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</si>
  <si>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</si>
  <si>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</si>
  <si>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</si>
  <si>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</si>
  <si>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</si>
  <si>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</si>
  <si>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</si>
  <si>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</si>
  <si>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</si>
  <si>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</si>
  <si>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</si>
  <si>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</si>
  <si>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</si>
  <si>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</si>
  <si>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</si>
  <si>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</si>
  <si>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</si>
  <si>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</si>
  <si>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</si>
  <si>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</si>
  <si>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</si>
  <si>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</si>
  <si>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</si>
  <si>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</si>
  <si>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</si>
  <si>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</si>
  <si>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</si>
  <si>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</si>
  <si>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</si>
  <si>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</si>
  <si>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</si>
  <si>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</si>
  <si>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</si>
  <si>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</si>
  <si>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</si>
  <si>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</si>
  <si>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</si>
  <si>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</si>
  <si>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</si>
  <si>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</si>
  <si>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</si>
  <si>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</si>
  <si>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</si>
  <si>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</si>
  <si>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</si>
  <si>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</si>
  <si>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</si>
  <si>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</si>
  <si>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</si>
  <si>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</si>
  <si>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</si>
  <si>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</si>
  <si>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</si>
  <si>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</si>
  <si>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2019 год</t>
  </si>
  <si>
    <t>Темп роста к соответствующему периоду 2018 года, %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</si>
  <si>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</si>
  <si>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</si>
  <si>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</si>
  <si>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</si>
  <si>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</si>
  <si>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</si>
  <si>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</si>
  <si>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</si>
  <si>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Сведения об исполнении консолидированного бюджета Калужской области за 9 месяцев 2019 года по доходам в сравнении с соответствующим периодом 2018 года</t>
  </si>
  <si>
    <t>Исполнено за 9 месяцев 2018 года</t>
  </si>
  <si>
    <t>Исполнено за 9 месяцев 2019 года</t>
  </si>
  <si>
    <t>1 05 01000 00 0000 110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</si>
</sst>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34" sqref="E34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69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70</v>
      </c>
      <c r="D4" s="69" t="s">
        <v>59</v>
      </c>
      <c r="E4" s="70"/>
      <c r="F4" s="71"/>
      <c r="G4" s="63" t="s">
        <v>60</v>
      </c>
    </row>
    <row r="5" spans="1:7" ht="42" customHeight="1" thickBot="1" x14ac:dyDescent="0.25">
      <c r="A5" s="66"/>
      <c r="B5" s="68"/>
      <c r="C5" s="64"/>
      <c r="D5" s="20" t="s">
        <v>54</v>
      </c>
      <c r="E5" s="37" t="s">
        <v>71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55074911.500000015</v>
      </c>
      <c r="D6" s="38">
        <f t="shared" ref="D6:E6" si="0">D7+D34</f>
        <v>73206501.099999994</v>
      </c>
      <c r="E6" s="39">
        <f t="shared" si="0"/>
        <v>56085633.600000001</v>
      </c>
      <c r="F6" s="57">
        <f>E6/D6*100</f>
        <v>76.612913822212448</v>
      </c>
      <c r="G6" s="61">
        <f>E6/C6*100</f>
        <v>101.83517698435156</v>
      </c>
    </row>
    <row r="7" spans="1:7" ht="20.45" customHeight="1" x14ac:dyDescent="0.25">
      <c r="A7" s="8" t="s">
        <v>3</v>
      </c>
      <c r="B7" s="9" t="s">
        <v>17</v>
      </c>
      <c r="C7" s="40">
        <f>C8+C33</f>
        <v>45041473.800000012</v>
      </c>
      <c r="D7" s="40">
        <f t="shared" ref="D7:E7" si="1">D8+D33</f>
        <v>63340996.599999994</v>
      </c>
      <c r="E7" s="49">
        <f t="shared" si="1"/>
        <v>49365547.600000001</v>
      </c>
      <c r="F7" s="54">
        <f t="shared" ref="F7:F39" si="2">E7/D7*100</f>
        <v>77.936171278997534</v>
      </c>
      <c r="G7" s="18">
        <f t="shared" ref="G7:G39" si="3">E7/C7*100</f>
        <v>109.60020495599323</v>
      </c>
    </row>
    <row r="8" spans="1:7" s="5" customFormat="1" ht="15.75" x14ac:dyDescent="0.25">
      <c r="A8" s="3" t="s">
        <v>4</v>
      </c>
      <c r="B8" s="4"/>
      <c r="C8" s="41">
        <f>C9+C12+C16+C23+C32+C29</f>
        <v>42932052.70000001</v>
      </c>
      <c r="D8" s="41">
        <f t="shared" ref="D8:E8" si="4">D9+D12+D16+D23+D32+D29</f>
        <v>60580172.399999991</v>
      </c>
      <c r="E8" s="41">
        <f t="shared" si="4"/>
        <v>47265416.399999999</v>
      </c>
      <c r="F8" s="59">
        <f t="shared" si="2"/>
        <v>78.021264264345348</v>
      </c>
      <c r="G8" s="34">
        <f t="shared" si="3"/>
        <v>110.09353950597378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>SUM(C10:C11)</f>
        <v>26943105.199999999</v>
      </c>
      <c r="D9" s="41">
        <f t="shared" ref="D9:E9" si="5">SUM(D10:D11)</f>
        <v>39012424.399999999</v>
      </c>
      <c r="E9" s="41">
        <f t="shared" si="5"/>
        <v>30571450.199999999</v>
      </c>
      <c r="F9" s="59">
        <f t="shared" si="2"/>
        <v>78.363369286016479</v>
      </c>
      <c r="G9" s="34">
        <f t="shared" si="3"/>
        <v>113.46669202776228</v>
      </c>
    </row>
    <row r="10" spans="1:7" ht="15.75" x14ac:dyDescent="0.25">
      <c r="A10" s="3" t="s">
        <v>5</v>
      </c>
      <c r="B10" s="22" t="s">
        <v>20</v>
      </c>
      <c r="C10" s="42">
        <v>11926682</v>
      </c>
      <c r="D10" s="42">
        <v>15935088.9</v>
      </c>
      <c r="E10" s="50">
        <v>14321800.5</v>
      </c>
      <c r="F10" s="55">
        <f t="shared" si="2"/>
        <v>89.875874492297299</v>
      </c>
      <c r="G10" s="17">
        <f t="shared" si="3"/>
        <v>120.08201862009903</v>
      </c>
    </row>
    <row r="11" spans="1:7" ht="15.75" x14ac:dyDescent="0.25">
      <c r="A11" s="3" t="s">
        <v>6</v>
      </c>
      <c r="B11" s="22" t="s">
        <v>25</v>
      </c>
      <c r="C11" s="42">
        <v>15016423.199999999</v>
      </c>
      <c r="D11" s="42">
        <v>23077335.5</v>
      </c>
      <c r="E11" s="50">
        <v>16249649.699999999</v>
      </c>
      <c r="F11" s="55">
        <f t="shared" si="2"/>
        <v>70.413890286424092</v>
      </c>
      <c r="G11" s="17">
        <f t="shared" si="3"/>
        <v>108.21251827798778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>C13</f>
        <v>7728079.5</v>
      </c>
      <c r="D12" s="41">
        <f t="shared" ref="D12:E12" si="6">D13</f>
        <v>10630927.4</v>
      </c>
      <c r="E12" s="41">
        <f t="shared" si="6"/>
        <v>8524530.5</v>
      </c>
      <c r="F12" s="59">
        <f t="shared" si="2"/>
        <v>80.186141615453039</v>
      </c>
      <c r="G12" s="34">
        <f t="shared" si="3"/>
        <v>110.3059369407367</v>
      </c>
    </row>
    <row r="13" spans="1:7" ht="31.5" x14ac:dyDescent="0.25">
      <c r="A13" s="3" t="s">
        <v>23</v>
      </c>
      <c r="B13" s="22" t="s">
        <v>24</v>
      </c>
      <c r="C13" s="42">
        <f>SUM(C14:C15)</f>
        <v>7728079.5</v>
      </c>
      <c r="D13" s="42">
        <f t="shared" ref="D13:E13" si="7">SUM(D14:D15)</f>
        <v>10630927.4</v>
      </c>
      <c r="E13" s="42">
        <f t="shared" si="7"/>
        <v>8524530.5</v>
      </c>
      <c r="F13" s="55">
        <f t="shared" si="2"/>
        <v>80.186141615453039</v>
      </c>
      <c r="G13" s="17">
        <f t="shared" si="3"/>
        <v>110.3059369407367</v>
      </c>
    </row>
    <row r="14" spans="1:7" s="26" customFormat="1" ht="15.75" x14ac:dyDescent="0.25">
      <c r="A14" s="24" t="s">
        <v>26</v>
      </c>
      <c r="B14" s="25"/>
      <c r="C14" s="43">
        <v>5466767.2000000002</v>
      </c>
      <c r="D14" s="43">
        <v>7544171.2000000002</v>
      </c>
      <c r="E14" s="51">
        <v>5884536.5999999996</v>
      </c>
      <c r="F14" s="55">
        <f t="shared" si="2"/>
        <v>78.001101035459001</v>
      </c>
      <c r="G14" s="17">
        <f t="shared" si="3"/>
        <v>107.64198263280717</v>
      </c>
    </row>
    <row r="15" spans="1:7" s="26" customFormat="1" ht="15.75" x14ac:dyDescent="0.25">
      <c r="A15" s="24" t="s">
        <v>27</v>
      </c>
      <c r="B15" s="25"/>
      <c r="C15" s="43">
        <v>2261312.2999999998</v>
      </c>
      <c r="D15" s="43">
        <v>3086756.2</v>
      </c>
      <c r="E15" s="51">
        <v>2639993.9</v>
      </c>
      <c r="F15" s="55">
        <f t="shared" si="2"/>
        <v>85.526479221131865</v>
      </c>
      <c r="G15" s="17">
        <f t="shared" si="3"/>
        <v>116.74609915667111</v>
      </c>
    </row>
    <row r="16" spans="1:7" s="27" customFormat="1" ht="15.75" x14ac:dyDescent="0.25">
      <c r="A16" s="21" t="s">
        <v>28</v>
      </c>
      <c r="B16" s="9" t="s">
        <v>29</v>
      </c>
      <c r="C16" s="41">
        <f>SUM(C17:C22)</f>
        <v>2422309.2000000002</v>
      </c>
      <c r="D16" s="41">
        <f t="shared" ref="D16:E16" si="8">SUM(D17:D22)</f>
        <v>3524112.9000000004</v>
      </c>
      <c r="E16" s="41">
        <f t="shared" si="8"/>
        <v>2763621.3</v>
      </c>
      <c r="F16" s="59">
        <f t="shared" si="2"/>
        <v>78.420339484583465</v>
      </c>
      <c r="G16" s="34">
        <f t="shared" si="3"/>
        <v>114.09036055347515</v>
      </c>
    </row>
    <row r="17" spans="1:12" s="26" customFormat="1" ht="31.5" x14ac:dyDescent="0.25">
      <c r="A17" s="3" t="s">
        <v>30</v>
      </c>
      <c r="B17" s="22" t="s">
        <v>72</v>
      </c>
      <c r="C17" s="42">
        <v>1948710.9</v>
      </c>
      <c r="D17" s="42">
        <v>2890014</v>
      </c>
      <c r="E17" s="50">
        <v>2294093.6</v>
      </c>
      <c r="F17" s="55">
        <f t="shared" si="2"/>
        <v>79.380016844209067</v>
      </c>
      <c r="G17" s="17">
        <f t="shared" si="3"/>
        <v>117.72365002936044</v>
      </c>
    </row>
    <row r="18" spans="1:12" s="26" customFormat="1" ht="17.25" customHeight="1" x14ac:dyDescent="0.25">
      <c r="A18" s="3" t="s">
        <v>31</v>
      </c>
      <c r="B18" s="22" t="s">
        <v>32</v>
      </c>
      <c r="C18" s="42">
        <v>435628.9</v>
      </c>
      <c r="D18" s="42">
        <v>576992.69999999995</v>
      </c>
      <c r="E18" s="50">
        <v>424972.9</v>
      </c>
      <c r="F18" s="55">
        <f t="shared" si="2"/>
        <v>73.653080879532808</v>
      </c>
      <c r="G18" s="17">
        <f t="shared" si="3"/>
        <v>97.553881296672458</v>
      </c>
    </row>
    <row r="19" spans="1:12" s="26" customFormat="1" ht="15.75" x14ac:dyDescent="0.25">
      <c r="A19" s="3" t="s">
        <v>33</v>
      </c>
      <c r="B19" s="22" t="s">
        <v>34</v>
      </c>
      <c r="C19" s="42">
        <v>14115.7</v>
      </c>
      <c r="D19" s="42">
        <v>17267.2</v>
      </c>
      <c r="E19" s="50">
        <v>10327.299999999999</v>
      </c>
      <c r="F19" s="55">
        <f t="shared" si="2"/>
        <v>59.808770385470709</v>
      </c>
      <c r="G19" s="17">
        <f t="shared" si="3"/>
        <v>73.161798564718708</v>
      </c>
    </row>
    <row r="20" spans="1:12" s="26" customFormat="1" ht="31.5" x14ac:dyDescent="0.25">
      <c r="A20" s="3" t="s">
        <v>35</v>
      </c>
      <c r="B20" s="22" t="s">
        <v>36</v>
      </c>
      <c r="C20" s="42">
        <v>23853.7</v>
      </c>
      <c r="D20" s="42">
        <v>39839</v>
      </c>
      <c r="E20" s="50">
        <v>28220.7</v>
      </c>
      <c r="F20" s="55">
        <f t="shared" si="2"/>
        <v>70.836868395291049</v>
      </c>
      <c r="G20" s="17">
        <f t="shared" si="3"/>
        <v>118.3074323899437</v>
      </c>
    </row>
    <row r="21" spans="1:12" s="26" customFormat="1" ht="15.75" x14ac:dyDescent="0.25">
      <c r="A21" s="3" t="s">
        <v>37</v>
      </c>
      <c r="B21" s="22" t="s">
        <v>38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75" x14ac:dyDescent="0.25">
      <c r="A22" s="3" t="s">
        <v>61</v>
      </c>
      <c r="B22" s="22" t="s">
        <v>62</v>
      </c>
      <c r="C22" s="42">
        <v>0</v>
      </c>
      <c r="D22" s="42">
        <v>0</v>
      </c>
      <c r="E22" s="50">
        <v>6006.8</v>
      </c>
      <c r="F22" s="55">
        <v>0</v>
      </c>
      <c r="G22" s="17">
        <v>0</v>
      </c>
    </row>
    <row r="23" spans="1:12" s="27" customFormat="1" ht="15.75" x14ac:dyDescent="0.25">
      <c r="A23" s="21" t="s">
        <v>39</v>
      </c>
      <c r="B23" s="9" t="s">
        <v>40</v>
      </c>
      <c r="C23" s="41">
        <f>SUM(C24:C28)</f>
        <v>5471221.2000000002</v>
      </c>
      <c r="D23" s="41">
        <f t="shared" ref="D23:E23" si="9">SUM(D24:D28)</f>
        <v>6925424.4000000004</v>
      </c>
      <c r="E23" s="41">
        <f t="shared" si="9"/>
        <v>5068619.3999999994</v>
      </c>
      <c r="F23" s="59">
        <f t="shared" si="2"/>
        <v>73.188574551474403</v>
      </c>
      <c r="G23" s="34">
        <f t="shared" si="3"/>
        <v>92.641463664455742</v>
      </c>
    </row>
    <row r="24" spans="1:12" s="27" customFormat="1" ht="15.75" x14ac:dyDescent="0.25">
      <c r="A24" s="3" t="s">
        <v>55</v>
      </c>
      <c r="B24" s="6" t="s">
        <v>56</v>
      </c>
      <c r="C24" s="42">
        <v>59388.1</v>
      </c>
      <c r="D24" s="42">
        <v>198103.7</v>
      </c>
      <c r="E24" s="42">
        <v>71992.899999999994</v>
      </c>
      <c r="F24" s="55">
        <f t="shared" si="2"/>
        <v>36.341017356061492</v>
      </c>
      <c r="G24" s="17">
        <f t="shared" si="3"/>
        <v>121.2244540572943</v>
      </c>
    </row>
    <row r="25" spans="1:12" ht="15.75" x14ac:dyDescent="0.25">
      <c r="A25" s="3" t="s">
        <v>7</v>
      </c>
      <c r="B25" s="6" t="s">
        <v>41</v>
      </c>
      <c r="C25" s="42">
        <v>4138476.1</v>
      </c>
      <c r="D25" s="42">
        <v>4413344.5999999996</v>
      </c>
      <c r="E25" s="50">
        <v>3678756.8</v>
      </c>
      <c r="F25" s="55">
        <f t="shared" si="2"/>
        <v>83.355303821052189</v>
      </c>
      <c r="G25" s="17">
        <f t="shared" si="3"/>
        <v>88.891580164012538</v>
      </c>
      <c r="L25" s="10"/>
    </row>
    <row r="26" spans="1:12" ht="15.75" x14ac:dyDescent="0.25">
      <c r="A26" s="3" t="s">
        <v>8</v>
      </c>
      <c r="B26" s="6" t="s">
        <v>42</v>
      </c>
      <c r="C26" s="42">
        <v>436599.3</v>
      </c>
      <c r="D26" s="42">
        <v>980300</v>
      </c>
      <c r="E26" s="50">
        <v>495209.1</v>
      </c>
      <c r="F26" s="55">
        <f t="shared" si="2"/>
        <v>50.516076711210857</v>
      </c>
      <c r="G26" s="17">
        <f t="shared" si="3"/>
        <v>113.42416261317871</v>
      </c>
    </row>
    <row r="27" spans="1:12" ht="15.75" x14ac:dyDescent="0.25">
      <c r="A27" s="3" t="s">
        <v>53</v>
      </c>
      <c r="B27" s="6" t="s">
        <v>43</v>
      </c>
      <c r="C27" s="42">
        <v>2247</v>
      </c>
      <c r="D27" s="42">
        <v>0</v>
      </c>
      <c r="E27" s="50">
        <v>985</v>
      </c>
      <c r="F27" s="55">
        <v>0</v>
      </c>
      <c r="G27" s="17">
        <f t="shared" si="3"/>
        <v>43.836226079216736</v>
      </c>
    </row>
    <row r="28" spans="1:12" ht="15.75" x14ac:dyDescent="0.25">
      <c r="A28" s="3" t="s">
        <v>57</v>
      </c>
      <c r="B28" s="6" t="s">
        <v>58</v>
      </c>
      <c r="C28" s="42">
        <v>834510.7</v>
      </c>
      <c r="D28" s="42">
        <v>1333676.1000000001</v>
      </c>
      <c r="E28" s="50">
        <v>821675.6</v>
      </c>
      <c r="F28" s="55">
        <f t="shared" si="2"/>
        <v>61.609831652527923</v>
      </c>
      <c r="G28" s="17">
        <f t="shared" si="3"/>
        <v>98.461961003016498</v>
      </c>
    </row>
    <row r="29" spans="1:12" ht="31.5" x14ac:dyDescent="0.25">
      <c r="A29" s="21" t="s">
        <v>63</v>
      </c>
      <c r="B29" s="62" t="s">
        <v>64</v>
      </c>
      <c r="C29" s="41">
        <f>SUM(C30:C31)</f>
        <v>0</v>
      </c>
      <c r="D29" s="41">
        <f t="shared" ref="D29:E29" si="10">SUM(D30:D31)</f>
        <v>135830</v>
      </c>
      <c r="E29" s="41">
        <f t="shared" si="10"/>
        <v>87414.3</v>
      </c>
      <c r="F29" s="59">
        <f t="shared" si="2"/>
        <v>64.355665169697417</v>
      </c>
      <c r="G29" s="34" t="e">
        <f t="shared" si="3"/>
        <v>#DIV/0!</v>
      </c>
    </row>
    <row r="30" spans="1:12" ht="15.75" x14ac:dyDescent="0.25">
      <c r="A30" s="3" t="s">
        <v>65</v>
      </c>
      <c r="B30" s="4" t="s">
        <v>66</v>
      </c>
      <c r="C30" s="42"/>
      <c r="D30" s="42">
        <v>134730</v>
      </c>
      <c r="E30" s="50">
        <v>86144.1</v>
      </c>
      <c r="F30" s="55">
        <f t="shared" si="2"/>
        <v>63.938321086617691</v>
      </c>
      <c r="G30" s="17" t="e">
        <f t="shared" si="3"/>
        <v>#DIV/0!</v>
      </c>
    </row>
    <row r="31" spans="1:12" ht="31.5" x14ac:dyDescent="0.25">
      <c r="A31" s="3" t="s">
        <v>67</v>
      </c>
      <c r="B31" s="4" t="s">
        <v>68</v>
      </c>
      <c r="C31" s="42"/>
      <c r="D31" s="42">
        <v>1100</v>
      </c>
      <c r="E31" s="50">
        <v>1270.2</v>
      </c>
      <c r="F31" s="55">
        <f t="shared" si="2"/>
        <v>115.47272727272728</v>
      </c>
      <c r="G31" s="17" t="e">
        <f t="shared" si="3"/>
        <v>#DIV/0!</v>
      </c>
    </row>
    <row r="32" spans="1:12" s="23" customFormat="1" ht="15.75" x14ac:dyDescent="0.25">
      <c r="A32" s="21" t="s">
        <v>44</v>
      </c>
      <c r="B32" s="28"/>
      <c r="C32" s="41">
        <v>367337.6</v>
      </c>
      <c r="D32" s="41">
        <v>351453.3</v>
      </c>
      <c r="E32" s="52">
        <v>249780.7</v>
      </c>
      <c r="F32" s="59">
        <f t="shared" si="2"/>
        <v>71.070807985015378</v>
      </c>
      <c r="G32" s="34">
        <f t="shared" si="3"/>
        <v>67.997585871960837</v>
      </c>
    </row>
    <row r="33" spans="1:7" s="31" customFormat="1" ht="16.5" thickBot="1" x14ac:dyDescent="0.3">
      <c r="A33" s="29" t="s">
        <v>9</v>
      </c>
      <c r="B33" s="30"/>
      <c r="C33" s="44">
        <v>2109421.1</v>
      </c>
      <c r="D33" s="44">
        <v>2760824.2</v>
      </c>
      <c r="E33" s="53">
        <v>2100131.2000000002</v>
      </c>
      <c r="F33" s="60">
        <f t="shared" si="2"/>
        <v>76.068994179346888</v>
      </c>
      <c r="G33" s="58">
        <f t="shared" si="3"/>
        <v>99.559599550796193</v>
      </c>
    </row>
    <row r="34" spans="1:7" ht="17.25" customHeight="1" x14ac:dyDescent="0.25">
      <c r="A34" s="15" t="s">
        <v>10</v>
      </c>
      <c r="B34" s="16" t="s">
        <v>45</v>
      </c>
      <c r="C34" s="54">
        <v>10033437.699999999</v>
      </c>
      <c r="D34" s="45">
        <v>9865504.5</v>
      </c>
      <c r="E34" s="54">
        <v>6720086</v>
      </c>
      <c r="F34" s="54">
        <f t="shared" si="2"/>
        <v>68.117003038212587</v>
      </c>
      <c r="G34" s="18">
        <f t="shared" si="3"/>
        <v>66.976904635586664</v>
      </c>
    </row>
    <row r="35" spans="1:7" s="31" customFormat="1" ht="32.25" customHeight="1" x14ac:dyDescent="0.25">
      <c r="A35" s="32" t="s">
        <v>11</v>
      </c>
      <c r="B35" s="33" t="s">
        <v>46</v>
      </c>
      <c r="C35" s="46">
        <f>SUM(C36:C39)</f>
        <v>10175688.200000001</v>
      </c>
      <c r="D35" s="46">
        <f>SUM(D36:D39)</f>
        <v>9758570.2000000011</v>
      </c>
      <c r="E35" s="46">
        <f t="shared" ref="E35" si="11">SUM(E36:E39)</f>
        <v>6537698.6999999993</v>
      </c>
      <c r="F35" s="59">
        <f t="shared" si="2"/>
        <v>66.994432237624295</v>
      </c>
      <c r="G35" s="34">
        <f t="shared" si="3"/>
        <v>64.248221560090641</v>
      </c>
    </row>
    <row r="36" spans="1:7" ht="18.75" customHeight="1" x14ac:dyDescent="0.25">
      <c r="A36" s="11" t="s">
        <v>47</v>
      </c>
      <c r="B36" s="12" t="s">
        <v>48</v>
      </c>
      <c r="C36" s="55">
        <v>1259884.2</v>
      </c>
      <c r="D36" s="47">
        <v>0</v>
      </c>
      <c r="E36" s="55">
        <v>0</v>
      </c>
      <c r="F36" s="55" t="e">
        <f t="shared" si="2"/>
        <v>#DIV/0!</v>
      </c>
      <c r="G36" s="17">
        <f t="shared" si="3"/>
        <v>0</v>
      </c>
    </row>
    <row r="37" spans="1:7" ht="30" customHeight="1" x14ac:dyDescent="0.25">
      <c r="A37" s="11" t="s">
        <v>12</v>
      </c>
      <c r="B37" s="12" t="s">
        <v>49</v>
      </c>
      <c r="C37" s="55">
        <v>2239744.5</v>
      </c>
      <c r="D37" s="47">
        <v>5366639.4000000004</v>
      </c>
      <c r="E37" s="55">
        <v>2124270.7999999998</v>
      </c>
      <c r="F37" s="55">
        <f t="shared" si="2"/>
        <v>39.582886824853553</v>
      </c>
      <c r="G37" s="17">
        <f t="shared" si="3"/>
        <v>94.844336039222327</v>
      </c>
    </row>
    <row r="38" spans="1:7" ht="15.75" customHeight="1" x14ac:dyDescent="0.25">
      <c r="A38" s="11" t="s">
        <v>50</v>
      </c>
      <c r="B38" s="12" t="s">
        <v>51</v>
      </c>
      <c r="C38" s="55">
        <v>1797857.6</v>
      </c>
      <c r="D38" s="47">
        <v>2887197.5</v>
      </c>
      <c r="E38" s="55">
        <v>2013206.4</v>
      </c>
      <c r="F38" s="55">
        <f t="shared" si="2"/>
        <v>69.728738681714702</v>
      </c>
      <c r="G38" s="17">
        <f t="shared" si="3"/>
        <v>111.97807879778688</v>
      </c>
    </row>
    <row r="39" spans="1:7" ht="16.5" thickBot="1" x14ac:dyDescent="0.3">
      <c r="A39" s="35" t="s">
        <v>13</v>
      </c>
      <c r="B39" s="36" t="s">
        <v>52</v>
      </c>
      <c r="C39" s="56">
        <v>4878201.9000000004</v>
      </c>
      <c r="D39" s="48">
        <v>1504733.3</v>
      </c>
      <c r="E39" s="56">
        <v>2400221.5</v>
      </c>
      <c r="F39" s="56">
        <f t="shared" si="2"/>
        <v>159.51142305417179</v>
      </c>
      <c r="G39" s="19">
        <f t="shared" si="3"/>
        <v>49.202996292547873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2019-12-17T13:01:23Z</cp:lastPrinted>
  <dcterms:created xsi:type="dcterms:W3CDTF">2016-06-14T14:48:33Z</dcterms:created>
  <dcterms:modified xsi:type="dcterms:W3CDTF">2019-12-17T13:49:44Z</dcterms:modified>
</cp:coreProperties>
</file>