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27795" windowHeight="1170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доходы!$A$2:$G$39</definedName>
  </definedNames>
  <calcPr calcId="144525"/>
</workbook>
</file>

<file path=xl/calcChain.xml><?xml version="1.0" encoding="utf-8"?>
<calcChain xmlns="http://schemas.openxmlformats.org/spreadsheetml/2006/main">
  <c r="G31" i="1" l="1"/>
  <c r="G30" i="1"/>
  <c r="F31" i="1"/>
  <c r="F30" i="1"/>
  <c r="E29" i="1"/>
  <c r="D29" i="1"/>
  <c r="C29" i="1"/>
  <c r="F29" i="1" l="1"/>
  <c r="G29" i="1"/>
  <c r="D35" i="1" l="1"/>
  <c r="F28" i="1" l="1"/>
  <c r="G24" i="1"/>
  <c r="F24" i="1"/>
  <c r="G28" i="1" l="1"/>
  <c r="E23" i="1"/>
  <c r="D23" i="1"/>
  <c r="C23" i="1"/>
  <c r="G39" i="1" l="1"/>
  <c r="G38" i="1"/>
  <c r="G37" i="1"/>
  <c r="G36" i="1"/>
  <c r="G34" i="1"/>
  <c r="G33" i="1"/>
  <c r="G32" i="1"/>
  <c r="G27" i="1"/>
  <c r="G26" i="1"/>
  <c r="G25" i="1"/>
  <c r="G23" i="1"/>
  <c r="G20" i="1"/>
  <c r="G19" i="1"/>
  <c r="G18" i="1"/>
  <c r="G17" i="1"/>
  <c r="G15" i="1"/>
  <c r="G14" i="1"/>
  <c r="G11" i="1"/>
  <c r="G10" i="1"/>
  <c r="F39" i="1"/>
  <c r="F38" i="1"/>
  <c r="F37" i="1"/>
  <c r="F36" i="1"/>
  <c r="F34" i="1"/>
  <c r="F33" i="1"/>
  <c r="F32" i="1"/>
  <c r="F26" i="1"/>
  <c r="F25" i="1"/>
  <c r="F23" i="1"/>
  <c r="F20" i="1"/>
  <c r="F19" i="1"/>
  <c r="F18" i="1"/>
  <c r="F17" i="1"/>
  <c r="F15" i="1"/>
  <c r="F14" i="1"/>
  <c r="F11" i="1"/>
  <c r="F10" i="1"/>
  <c r="E16" i="1"/>
  <c r="D16" i="1"/>
  <c r="C16" i="1"/>
  <c r="E13" i="1"/>
  <c r="E12" i="1" s="1"/>
  <c r="D13" i="1"/>
  <c r="D12" i="1" s="1"/>
  <c r="C13" i="1"/>
  <c r="C12" i="1" s="1"/>
  <c r="E9" i="1"/>
  <c r="D9" i="1"/>
  <c r="C9" i="1"/>
  <c r="C8" i="1" l="1"/>
  <c r="C7" i="1" s="1"/>
  <c r="C6" i="1" s="1"/>
  <c r="E8" i="1"/>
  <c r="D8" i="1"/>
  <c r="D7" i="1" s="1"/>
  <c r="D6" i="1" s="1"/>
  <c r="F9" i="1"/>
  <c r="G9" i="1"/>
  <c r="G16" i="1"/>
  <c r="G12" i="1"/>
  <c r="F16" i="1"/>
  <c r="F12" i="1"/>
  <c r="G13" i="1"/>
  <c r="F13" i="1"/>
  <c r="E35" i="1"/>
  <c r="C35" i="1"/>
  <c r="G35" i="1" l="1"/>
  <c r="F35" i="1"/>
  <c r="E7" i="1"/>
  <c r="F8" i="1"/>
  <c r="G8" i="1"/>
  <c r="E6" i="1" l="1"/>
  <c r="G7" i="1"/>
  <c r="F7" i="1"/>
  <c r="F6" i="1" l="1"/>
  <c r="G6" i="1"/>
</calcChain>
</file>

<file path=xl/sharedStrings.xml><?xml version="1.0" encoding="utf-8"?>
<sst xmlns="http://schemas.openxmlformats.org/spreadsheetml/2006/main" count="73" uniqueCount="73">
  <si>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</si>
  <si>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</si>
  <si>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</si>
  <si>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</si>
  <si>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</si>
  <si>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</si>
  <si>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</si>
  <si>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</si>
  <si>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</si>
  <si>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</si>
  <si>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</si>
  <si>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</si>
  <si>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</si>
  <si>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</si>
  <si>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</si>
  <si>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</si>
  <si>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</si>
  <si>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</si>
  <si>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</si>
  <si>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</si>
  <si>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</si>
  <si>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</si>
  <si>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</si>
  <si>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</si>
  <si>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</si>
  <si>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</si>
  <si>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</si>
  <si>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</si>
  <si>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СОВОКУПНЫЙ ДОХОД</t>
  </si>
  <si>
    <t>1 05 00000 00 0000 000</t>
  </si>
  <si>
    <t>Налог взимаемый в связи с применением упрощенной системы налогообложения</t>
  </si>
  <si>
    <t>1 05 010000 00 0000 110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</si>
  <si>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</si>
  <si>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</si>
  <si>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</si>
  <si>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</si>
  <si>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</si>
  <si>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</si>
  <si>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Торговый сбор</t>
  </si>
  <si>
    <t>1 05 05000 00 0000 110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</si>
  <si>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</si>
  <si>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</si>
  <si>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</si>
  <si>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</si>
  <si>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</si>
  <si>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</si>
  <si>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</si>
  <si>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</si>
  <si>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</si>
  <si>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</si>
  <si>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</si>
  <si>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</si>
  <si>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</si>
  <si>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</si>
  <si>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</si>
  <si>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Уточненный годовой план</t>
  </si>
  <si>
    <t>Налог на имущество физических лиц</t>
  </si>
  <si>
    <t>1 06 01000 02 0000 110</t>
  </si>
  <si>
    <t>Земельный налог</t>
  </si>
  <si>
    <t>1 06 06000 02 0000 110</t>
  </si>
  <si>
    <t>2019 год</t>
  </si>
  <si>
    <t>Темп роста к соответствующему периоду 2018 года, %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</si>
  <si>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</si>
  <si>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</si>
  <si>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</si>
  <si>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</si>
  <si>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</si>
  <si>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</si>
  <si>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</si>
  <si>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</si>
  <si>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Сведения об исполнении консолидированного бюджета Калужской области за I полугодие 2019 года по доходам в сравнении с соответствующим периодом 2018 года</t>
  </si>
  <si>
    <t>Исполнено за I полугодие 2018 года</t>
  </si>
  <si>
    <t>Исполнено за I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</si>
</sst>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2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4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29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164" fontId="5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right" wrapText="1"/>
    </xf>
    <xf numFmtId="49" fontId="4" fillId="3" borderId="8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D35" sqref="D35"/>
    </sheetView>
  </sheetViews>
  <sheetFormatPr defaultColWidth="8.83203125" defaultRowHeight="12.75" x14ac:dyDescent="0.2"/>
  <cols>
    <col min="1" max="1" width="90.33203125" style="1" customWidth="1"/>
    <col min="2" max="2" width="29.33203125" style="1" customWidth="1"/>
    <col min="3" max="3" width="16.6640625" style="1" customWidth="1"/>
    <col min="4" max="4" width="16.33203125" style="1" customWidth="1"/>
    <col min="5" max="5" width="17.1640625" style="1" customWidth="1"/>
    <col min="6" max="6" width="12.83203125" style="1" customWidth="1"/>
    <col min="7" max="7" width="16.33203125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5" t="s">
        <v>70</v>
      </c>
      <c r="B2" s="65"/>
      <c r="C2" s="65"/>
      <c r="D2" s="65"/>
      <c r="E2" s="65"/>
      <c r="F2" s="65"/>
      <c r="G2" s="65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3" t="s">
        <v>16</v>
      </c>
      <c r="B4" s="67" t="s">
        <v>15</v>
      </c>
      <c r="C4" s="63" t="s">
        <v>71</v>
      </c>
      <c r="D4" s="69" t="s">
        <v>60</v>
      </c>
      <c r="E4" s="70"/>
      <c r="F4" s="71"/>
      <c r="G4" s="63" t="s">
        <v>61</v>
      </c>
    </row>
    <row r="5" spans="1:7" ht="42" customHeight="1" thickBot="1" x14ac:dyDescent="0.25">
      <c r="A5" s="66"/>
      <c r="B5" s="68"/>
      <c r="C5" s="64"/>
      <c r="D5" s="20" t="s">
        <v>55</v>
      </c>
      <c r="E5" s="37" t="s">
        <v>72</v>
      </c>
      <c r="F5" s="20" t="s">
        <v>14</v>
      </c>
      <c r="G5" s="64"/>
    </row>
    <row r="6" spans="1:7" ht="18.75" customHeight="1" thickBot="1" x14ac:dyDescent="0.35">
      <c r="A6" s="13" t="s">
        <v>2</v>
      </c>
      <c r="B6" s="14"/>
      <c r="C6" s="38">
        <f>C7+C34</f>
        <v>35743895.200000003</v>
      </c>
      <c r="D6" s="38">
        <f t="shared" ref="D6:E6" si="0">D7+D34</f>
        <v>72871911.015975952</v>
      </c>
      <c r="E6" s="39">
        <f t="shared" si="0"/>
        <v>35400943.400000006</v>
      </c>
      <c r="F6" s="57">
        <f>E6/D6*100</f>
        <v>48.579683044457198</v>
      </c>
      <c r="G6" s="61">
        <f>E6/C6*100</f>
        <v>99.04053042322036</v>
      </c>
    </row>
    <row r="7" spans="1:7" ht="20.45" customHeight="1" x14ac:dyDescent="0.25">
      <c r="A7" s="8" t="s">
        <v>3</v>
      </c>
      <c r="B7" s="9" t="s">
        <v>17</v>
      </c>
      <c r="C7" s="40">
        <f>C8+C33</f>
        <v>28549448.100000001</v>
      </c>
      <c r="D7" s="40">
        <f t="shared" ref="D7:E7" si="1">D8+D33</f>
        <v>63000166.115975954</v>
      </c>
      <c r="E7" s="49">
        <f t="shared" si="1"/>
        <v>32484902.900000002</v>
      </c>
      <c r="F7" s="54">
        <f t="shared" ref="F7:F39" si="2">E7/D7*100</f>
        <v>51.563201976640961</v>
      </c>
      <c r="G7" s="18">
        <f t="shared" ref="G7:G39" si="3">E7/C7*100</f>
        <v>113.78469659453768</v>
      </c>
    </row>
    <row r="8" spans="1:7" s="5" customFormat="1" ht="15.75" x14ac:dyDescent="0.25">
      <c r="A8" s="3" t="s">
        <v>4</v>
      </c>
      <c r="B8" s="4"/>
      <c r="C8" s="41">
        <f>C9+C12+C16+C23+C32+C29</f>
        <v>27256862.5</v>
      </c>
      <c r="D8" s="41">
        <f t="shared" ref="D8:E8" si="4">D9+D12+D16+D23+D32+D29</f>
        <v>60297710.015975952</v>
      </c>
      <c r="E8" s="41">
        <f t="shared" si="4"/>
        <v>31119349.400000002</v>
      </c>
      <c r="F8" s="59">
        <f t="shared" si="2"/>
        <v>51.609504559551091</v>
      </c>
      <c r="G8" s="34">
        <f t="shared" si="3"/>
        <v>114.17069517814093</v>
      </c>
    </row>
    <row r="9" spans="1:7" s="5" customFormat="1" ht="17.25" customHeight="1" x14ac:dyDescent="0.25">
      <c r="A9" s="21" t="s">
        <v>18</v>
      </c>
      <c r="B9" s="9" t="s">
        <v>19</v>
      </c>
      <c r="C9" s="41">
        <f>SUM(C10:C11)</f>
        <v>17324988.699999999</v>
      </c>
      <c r="D9" s="41">
        <f t="shared" ref="D9:E9" si="5">SUM(D10:D11)</f>
        <v>38860650</v>
      </c>
      <c r="E9" s="41">
        <f t="shared" si="5"/>
        <v>20404190</v>
      </c>
      <c r="F9" s="59">
        <f t="shared" si="2"/>
        <v>52.50604403168758</v>
      </c>
      <c r="G9" s="34">
        <f t="shared" si="3"/>
        <v>117.77317926908664</v>
      </c>
    </row>
    <row r="10" spans="1:7" ht="15.75" x14ac:dyDescent="0.25">
      <c r="A10" s="3" t="s">
        <v>5</v>
      </c>
      <c r="B10" s="22" t="s">
        <v>20</v>
      </c>
      <c r="C10" s="42">
        <v>7780855.5</v>
      </c>
      <c r="D10" s="42">
        <v>15935181.9</v>
      </c>
      <c r="E10" s="50">
        <v>9689224.8000000007</v>
      </c>
      <c r="F10" s="55">
        <f t="shared" si="2"/>
        <v>60.803979903109862</v>
      </c>
      <c r="G10" s="17">
        <f t="shared" si="3"/>
        <v>124.52647141435797</v>
      </c>
    </row>
    <row r="11" spans="1:7" ht="15.75" x14ac:dyDescent="0.25">
      <c r="A11" s="3" t="s">
        <v>6</v>
      </c>
      <c r="B11" s="22" t="s">
        <v>25</v>
      </c>
      <c r="C11" s="42">
        <v>9544133.1999999993</v>
      </c>
      <c r="D11" s="42">
        <v>22925468.100000001</v>
      </c>
      <c r="E11" s="50">
        <v>10714965.199999999</v>
      </c>
      <c r="F11" s="55">
        <f t="shared" si="2"/>
        <v>46.738261366187757</v>
      </c>
      <c r="G11" s="17">
        <f t="shared" si="3"/>
        <v>112.26755720467104</v>
      </c>
    </row>
    <row r="12" spans="1:7" s="23" customFormat="1" ht="32.25" customHeight="1" x14ac:dyDescent="0.25">
      <c r="A12" s="21" t="s">
        <v>21</v>
      </c>
      <c r="B12" s="9" t="s">
        <v>22</v>
      </c>
      <c r="C12" s="41">
        <f>C13</f>
        <v>4844227.0999999996</v>
      </c>
      <c r="D12" s="41">
        <f t="shared" ref="D12:E12" si="6">D13</f>
        <v>10621019.9</v>
      </c>
      <c r="E12" s="41">
        <f t="shared" si="6"/>
        <v>5239174.0999999996</v>
      </c>
      <c r="F12" s="59">
        <f t="shared" si="2"/>
        <v>49.328352167007985</v>
      </c>
      <c r="G12" s="34">
        <f t="shared" si="3"/>
        <v>108.1529414671744</v>
      </c>
    </row>
    <row r="13" spans="1:7" ht="31.5" x14ac:dyDescent="0.25">
      <c r="A13" s="3" t="s">
        <v>23</v>
      </c>
      <c r="B13" s="22" t="s">
        <v>24</v>
      </c>
      <c r="C13" s="42">
        <f>SUM(C14:C15)</f>
        <v>4844227.0999999996</v>
      </c>
      <c r="D13" s="42">
        <f t="shared" ref="D13:E13" si="7">SUM(D14:D15)</f>
        <v>10621019.9</v>
      </c>
      <c r="E13" s="42">
        <f t="shared" si="7"/>
        <v>5239174.0999999996</v>
      </c>
      <c r="F13" s="55">
        <f t="shared" si="2"/>
        <v>49.328352167007985</v>
      </c>
      <c r="G13" s="17">
        <f t="shared" si="3"/>
        <v>108.1529414671744</v>
      </c>
    </row>
    <row r="14" spans="1:7" s="26" customFormat="1" ht="15.75" x14ac:dyDescent="0.25">
      <c r="A14" s="24" t="s">
        <v>26</v>
      </c>
      <c r="B14" s="25"/>
      <c r="C14" s="43">
        <v>3440942.6</v>
      </c>
      <c r="D14" s="43">
        <v>7544171.2000000002</v>
      </c>
      <c r="E14" s="51">
        <v>3558006.2</v>
      </c>
      <c r="F14" s="55">
        <f t="shared" si="2"/>
        <v>47.16232049452961</v>
      </c>
      <c r="G14" s="17">
        <f t="shared" si="3"/>
        <v>103.40207941858723</v>
      </c>
    </row>
    <row r="15" spans="1:7" s="26" customFormat="1" ht="15.75" x14ac:dyDescent="0.25">
      <c r="A15" s="24" t="s">
        <v>27</v>
      </c>
      <c r="B15" s="25"/>
      <c r="C15" s="43">
        <v>1403284.5</v>
      </c>
      <c r="D15" s="43">
        <v>3076848.7</v>
      </c>
      <c r="E15" s="51">
        <v>1681167.9</v>
      </c>
      <c r="F15" s="55">
        <f t="shared" si="2"/>
        <v>54.639277517935788</v>
      </c>
      <c r="G15" s="17">
        <f t="shared" si="3"/>
        <v>119.8023565428108</v>
      </c>
    </row>
    <row r="16" spans="1:7" s="27" customFormat="1" ht="15.75" x14ac:dyDescent="0.25">
      <c r="A16" s="21" t="s">
        <v>28</v>
      </c>
      <c r="B16" s="9" t="s">
        <v>29</v>
      </c>
      <c r="C16" s="41">
        <f>SUM(C17:C22)</f>
        <v>1662376.1999999997</v>
      </c>
      <c r="D16" s="41">
        <f t="shared" ref="D16:E16" si="8">SUM(D17:D22)</f>
        <v>3498288.5159759503</v>
      </c>
      <c r="E16" s="41">
        <f t="shared" si="8"/>
        <v>1917257.7</v>
      </c>
      <c r="F16" s="59">
        <f t="shared" si="2"/>
        <v>54.80559111246216</v>
      </c>
      <c r="G16" s="34">
        <f t="shared" si="3"/>
        <v>115.33235978715288</v>
      </c>
    </row>
    <row r="17" spans="1:12" s="26" customFormat="1" ht="31.5" x14ac:dyDescent="0.25">
      <c r="A17" s="3" t="s">
        <v>30</v>
      </c>
      <c r="B17" s="22" t="s">
        <v>31</v>
      </c>
      <c r="C17" s="42">
        <v>1328580.3999999999</v>
      </c>
      <c r="D17" s="42">
        <v>2862211.5159759498</v>
      </c>
      <c r="E17" s="50">
        <v>1597595</v>
      </c>
      <c r="F17" s="55">
        <f t="shared" si="2"/>
        <v>55.816804281679936</v>
      </c>
      <c r="G17" s="17">
        <f t="shared" si="3"/>
        <v>120.24827402240767</v>
      </c>
    </row>
    <row r="18" spans="1:12" s="26" customFormat="1" ht="17.25" customHeight="1" x14ac:dyDescent="0.25">
      <c r="A18" s="3" t="s">
        <v>32</v>
      </c>
      <c r="B18" s="22" t="s">
        <v>33</v>
      </c>
      <c r="C18" s="42">
        <v>304797.90000000002</v>
      </c>
      <c r="D18" s="42">
        <v>579906.80000000005</v>
      </c>
      <c r="E18" s="50">
        <v>288489.8</v>
      </c>
      <c r="F18" s="55">
        <f t="shared" si="2"/>
        <v>49.747614616693575</v>
      </c>
      <c r="G18" s="17">
        <f t="shared" si="3"/>
        <v>94.64953662738489</v>
      </c>
    </row>
    <row r="19" spans="1:12" s="26" customFormat="1" ht="15.75" x14ac:dyDescent="0.25">
      <c r="A19" s="3" t="s">
        <v>34</v>
      </c>
      <c r="B19" s="22" t="s">
        <v>35</v>
      </c>
      <c r="C19" s="42">
        <v>8761.2000000000007</v>
      </c>
      <c r="D19" s="42">
        <v>16386</v>
      </c>
      <c r="E19" s="50">
        <v>5624.7</v>
      </c>
      <c r="F19" s="55">
        <f t="shared" si="2"/>
        <v>34.326254119370191</v>
      </c>
      <c r="G19" s="17">
        <f t="shared" si="3"/>
        <v>64.200109574030947</v>
      </c>
    </row>
    <row r="20" spans="1:12" s="26" customFormat="1" ht="31.5" x14ac:dyDescent="0.25">
      <c r="A20" s="3" t="s">
        <v>36</v>
      </c>
      <c r="B20" s="22" t="s">
        <v>37</v>
      </c>
      <c r="C20" s="42">
        <v>20236.7</v>
      </c>
      <c r="D20" s="42">
        <v>39784.199999999997</v>
      </c>
      <c r="E20" s="50">
        <v>23316.3</v>
      </c>
      <c r="F20" s="55">
        <f t="shared" si="2"/>
        <v>58.606934411148146</v>
      </c>
      <c r="G20" s="17">
        <f t="shared" si="3"/>
        <v>115.21789619849085</v>
      </c>
    </row>
    <row r="21" spans="1:12" s="26" customFormat="1" ht="15.75" x14ac:dyDescent="0.25">
      <c r="A21" s="3" t="s">
        <v>38</v>
      </c>
      <c r="B21" s="22" t="s">
        <v>39</v>
      </c>
      <c r="C21" s="42">
        <v>0</v>
      </c>
      <c r="D21" s="42">
        <v>0</v>
      </c>
      <c r="E21" s="50">
        <v>0</v>
      </c>
      <c r="F21" s="55">
        <v>0</v>
      </c>
      <c r="G21" s="17">
        <v>0</v>
      </c>
    </row>
    <row r="22" spans="1:12" s="26" customFormat="1" ht="15.75" x14ac:dyDescent="0.25">
      <c r="A22" s="3" t="s">
        <v>62</v>
      </c>
      <c r="B22" s="22" t="s">
        <v>63</v>
      </c>
      <c r="C22" s="42">
        <v>0</v>
      </c>
      <c r="D22" s="42">
        <v>0</v>
      </c>
      <c r="E22" s="50">
        <v>2231.9</v>
      </c>
      <c r="F22" s="55">
        <v>0</v>
      </c>
      <c r="G22" s="17">
        <v>0</v>
      </c>
    </row>
    <row r="23" spans="1:12" s="27" customFormat="1" ht="15.75" x14ac:dyDescent="0.25">
      <c r="A23" s="21" t="s">
        <v>40</v>
      </c>
      <c r="B23" s="9" t="s">
        <v>41</v>
      </c>
      <c r="C23" s="41">
        <f>SUM(C24:C28)</f>
        <v>3195418.9000000004</v>
      </c>
      <c r="D23" s="41">
        <f t="shared" ref="D23:E23" si="9">SUM(D24:D28)</f>
        <v>6830729</v>
      </c>
      <c r="E23" s="41">
        <f t="shared" si="9"/>
        <v>3343977.8000000003</v>
      </c>
      <c r="F23" s="59">
        <f t="shared" si="2"/>
        <v>48.954918281782227</v>
      </c>
      <c r="G23" s="34">
        <f t="shared" si="3"/>
        <v>104.64912127796453</v>
      </c>
    </row>
    <row r="24" spans="1:12" s="27" customFormat="1" ht="15.75" x14ac:dyDescent="0.25">
      <c r="A24" s="3" t="s">
        <v>56</v>
      </c>
      <c r="B24" s="6" t="s">
        <v>57</v>
      </c>
      <c r="C24" s="42">
        <v>18894.099999999999</v>
      </c>
      <c r="D24" s="42">
        <v>198018.9</v>
      </c>
      <c r="E24" s="42">
        <v>20451.7</v>
      </c>
      <c r="F24" s="55">
        <f t="shared" si="2"/>
        <v>10.328155544748508</v>
      </c>
      <c r="G24" s="17">
        <f t="shared" si="3"/>
        <v>108.2438433161675</v>
      </c>
    </row>
    <row r="25" spans="1:12" ht="15.75" x14ac:dyDescent="0.25">
      <c r="A25" s="3" t="s">
        <v>7</v>
      </c>
      <c r="B25" s="6" t="s">
        <v>42</v>
      </c>
      <c r="C25" s="42">
        <v>2460191.5</v>
      </c>
      <c r="D25" s="42">
        <v>4334359.5</v>
      </c>
      <c r="E25" s="50">
        <v>2562285.4</v>
      </c>
      <c r="F25" s="55">
        <f t="shared" si="2"/>
        <v>59.115664032944196</v>
      </c>
      <c r="G25" s="17">
        <f t="shared" si="3"/>
        <v>104.14983549044861</v>
      </c>
      <c r="L25" s="10"/>
    </row>
    <row r="26" spans="1:12" ht="15.75" x14ac:dyDescent="0.25">
      <c r="A26" s="3" t="s">
        <v>8</v>
      </c>
      <c r="B26" s="6" t="s">
        <v>43</v>
      </c>
      <c r="C26" s="42">
        <v>182355.7</v>
      </c>
      <c r="D26" s="42">
        <v>980300</v>
      </c>
      <c r="E26" s="50">
        <v>221630.1</v>
      </c>
      <c r="F26" s="55">
        <f t="shared" si="2"/>
        <v>22.608395389166581</v>
      </c>
      <c r="G26" s="17">
        <f t="shared" si="3"/>
        <v>121.53724835582325</v>
      </c>
    </row>
    <row r="27" spans="1:12" ht="15.75" x14ac:dyDescent="0.25">
      <c r="A27" s="3" t="s">
        <v>54</v>
      </c>
      <c r="B27" s="6" t="s">
        <v>44</v>
      </c>
      <c r="C27" s="42">
        <v>1455</v>
      </c>
      <c r="D27" s="42">
        <v>0</v>
      </c>
      <c r="E27" s="50">
        <v>985</v>
      </c>
      <c r="F27" s="55">
        <v>0</v>
      </c>
      <c r="G27" s="17">
        <f t="shared" si="3"/>
        <v>67.697594501718214</v>
      </c>
    </row>
    <row r="28" spans="1:12" ht="15.75" x14ac:dyDescent="0.25">
      <c r="A28" s="3" t="s">
        <v>58</v>
      </c>
      <c r="B28" s="6" t="s">
        <v>59</v>
      </c>
      <c r="C28" s="42">
        <v>532522.6</v>
      </c>
      <c r="D28" s="42">
        <v>1318050.6000000001</v>
      </c>
      <c r="E28" s="50">
        <v>538625.6</v>
      </c>
      <c r="F28" s="55">
        <f t="shared" si="2"/>
        <v>40.8653203450611</v>
      </c>
      <c r="G28" s="17">
        <f t="shared" si="3"/>
        <v>101.14605464631923</v>
      </c>
    </row>
    <row r="29" spans="1:12" ht="31.5" x14ac:dyDescent="0.25">
      <c r="A29" s="21" t="s">
        <v>64</v>
      </c>
      <c r="B29" s="62" t="s">
        <v>65</v>
      </c>
      <c r="C29" s="41">
        <f>SUM(C30:C31)</f>
        <v>62141.5</v>
      </c>
      <c r="D29" s="41">
        <f t="shared" ref="D29:E29" si="10">SUM(D30:D31)</f>
        <v>135830</v>
      </c>
      <c r="E29" s="41">
        <f t="shared" si="10"/>
        <v>48820.7</v>
      </c>
      <c r="F29" s="59">
        <f t="shared" si="2"/>
        <v>35.942501656482371</v>
      </c>
      <c r="G29" s="34">
        <f t="shared" si="3"/>
        <v>78.563761737325294</v>
      </c>
    </row>
    <row r="30" spans="1:12" ht="15.75" x14ac:dyDescent="0.25">
      <c r="A30" s="3" t="s">
        <v>66</v>
      </c>
      <c r="B30" s="4" t="s">
        <v>67</v>
      </c>
      <c r="C30" s="42">
        <v>61959.199999999997</v>
      </c>
      <c r="D30" s="42">
        <v>134730</v>
      </c>
      <c r="E30" s="50">
        <v>48544.2</v>
      </c>
      <c r="F30" s="55">
        <f t="shared" si="2"/>
        <v>36.030728122912492</v>
      </c>
      <c r="G30" s="17">
        <f t="shared" si="3"/>
        <v>78.348655244096108</v>
      </c>
    </row>
    <row r="31" spans="1:12" ht="31.5" x14ac:dyDescent="0.25">
      <c r="A31" s="3" t="s">
        <v>68</v>
      </c>
      <c r="B31" s="4" t="s">
        <v>69</v>
      </c>
      <c r="C31" s="42">
        <v>182.3</v>
      </c>
      <c r="D31" s="42">
        <v>1100</v>
      </c>
      <c r="E31" s="50">
        <v>276.5</v>
      </c>
      <c r="F31" s="55">
        <f t="shared" si="2"/>
        <v>25.136363636363633</v>
      </c>
      <c r="G31" s="17">
        <f t="shared" si="3"/>
        <v>151.6730663741086</v>
      </c>
    </row>
    <row r="32" spans="1:12" s="23" customFormat="1" ht="15.75" x14ac:dyDescent="0.25">
      <c r="A32" s="21" t="s">
        <v>45</v>
      </c>
      <c r="B32" s="28"/>
      <c r="C32" s="41">
        <v>167710.1</v>
      </c>
      <c r="D32" s="41">
        <v>351192.6</v>
      </c>
      <c r="E32" s="52">
        <v>165929.1</v>
      </c>
      <c r="F32" s="59">
        <f t="shared" si="2"/>
        <v>47.247322409412959</v>
      </c>
      <c r="G32" s="34">
        <f t="shared" si="3"/>
        <v>98.938048453849831</v>
      </c>
    </row>
    <row r="33" spans="1:7" s="31" customFormat="1" ht="16.5" thickBot="1" x14ac:dyDescent="0.3">
      <c r="A33" s="29" t="s">
        <v>9</v>
      </c>
      <c r="B33" s="30"/>
      <c r="C33" s="44">
        <v>1292585.6000000001</v>
      </c>
      <c r="D33" s="44">
        <v>2702456.1</v>
      </c>
      <c r="E33" s="53">
        <v>1365553.5</v>
      </c>
      <c r="F33" s="60">
        <f t="shared" si="2"/>
        <v>50.530090017003417</v>
      </c>
      <c r="G33" s="58">
        <f t="shared" si="3"/>
        <v>105.64511162742336</v>
      </c>
    </row>
    <row r="34" spans="1:7" ht="17.25" customHeight="1" x14ac:dyDescent="0.25">
      <c r="A34" s="15" t="s">
        <v>10</v>
      </c>
      <c r="B34" s="16" t="s">
        <v>46</v>
      </c>
      <c r="C34" s="54">
        <v>7194447.0999999996</v>
      </c>
      <c r="D34" s="45">
        <v>9871744.9000000004</v>
      </c>
      <c r="E34" s="54">
        <v>2916040.5</v>
      </c>
      <c r="F34" s="54">
        <f t="shared" si="2"/>
        <v>29.539261088482949</v>
      </c>
      <c r="G34" s="18">
        <f t="shared" si="3"/>
        <v>40.531822104856396</v>
      </c>
    </row>
    <row r="35" spans="1:7" s="31" customFormat="1" ht="32.25" customHeight="1" x14ac:dyDescent="0.25">
      <c r="A35" s="32" t="s">
        <v>11</v>
      </c>
      <c r="B35" s="33" t="s">
        <v>47</v>
      </c>
      <c r="C35" s="46">
        <f>SUM(C36:C39)</f>
        <v>7330754.2999999998</v>
      </c>
      <c r="D35" s="46">
        <f>SUM(D36:D39)</f>
        <v>9814028</v>
      </c>
      <c r="E35" s="46">
        <f t="shared" ref="E35" si="11">SUM(E36:E39)</f>
        <v>2775448.2</v>
      </c>
      <c r="F35" s="59">
        <f t="shared" si="2"/>
        <v>28.280418600802854</v>
      </c>
      <c r="G35" s="34">
        <f t="shared" si="3"/>
        <v>37.860335872940119</v>
      </c>
    </row>
    <row r="36" spans="1:7" ht="18.75" customHeight="1" x14ac:dyDescent="0.25">
      <c r="A36" s="11" t="s">
        <v>48</v>
      </c>
      <c r="B36" s="12" t="s">
        <v>49</v>
      </c>
      <c r="C36" s="55">
        <v>392293.8</v>
      </c>
      <c r="D36" s="47">
        <v>0</v>
      </c>
      <c r="E36" s="55">
        <v>0</v>
      </c>
      <c r="F36" s="55" t="e">
        <f t="shared" si="2"/>
        <v>#DIV/0!</v>
      </c>
      <c r="G36" s="17">
        <f t="shared" si="3"/>
        <v>0</v>
      </c>
    </row>
    <row r="37" spans="1:7" ht="30" customHeight="1" x14ac:dyDescent="0.25">
      <c r="A37" s="11" t="s">
        <v>12</v>
      </c>
      <c r="B37" s="12" t="s">
        <v>50</v>
      </c>
      <c r="C37" s="55">
        <v>1753244.7</v>
      </c>
      <c r="D37" s="47">
        <v>5489867</v>
      </c>
      <c r="E37" s="55">
        <v>715232.1</v>
      </c>
      <c r="F37" s="55">
        <f t="shared" si="2"/>
        <v>13.028222723792762</v>
      </c>
      <c r="G37" s="17">
        <f t="shared" si="3"/>
        <v>40.794767552983338</v>
      </c>
    </row>
    <row r="38" spans="1:7" ht="15.75" customHeight="1" x14ac:dyDescent="0.25">
      <c r="A38" s="11" t="s">
        <v>51</v>
      </c>
      <c r="B38" s="12" t="s">
        <v>52</v>
      </c>
      <c r="C38" s="55">
        <v>1262640.5</v>
      </c>
      <c r="D38" s="47">
        <v>2876947.7</v>
      </c>
      <c r="E38" s="55">
        <v>1457827.6</v>
      </c>
      <c r="F38" s="55">
        <f t="shared" si="2"/>
        <v>50.672718172805155</v>
      </c>
      <c r="G38" s="17">
        <f t="shared" si="3"/>
        <v>115.45864400833017</v>
      </c>
    </row>
    <row r="39" spans="1:7" ht="16.5" thickBot="1" x14ac:dyDescent="0.3">
      <c r="A39" s="35" t="s">
        <v>13</v>
      </c>
      <c r="B39" s="36" t="s">
        <v>53</v>
      </c>
      <c r="C39" s="56">
        <v>3922575.3</v>
      </c>
      <c r="D39" s="48">
        <v>1447213.3</v>
      </c>
      <c r="E39" s="56">
        <v>602388.5</v>
      </c>
      <c r="F39" s="56">
        <f t="shared" si="2"/>
        <v>41.624030127417981</v>
      </c>
      <c r="G39" s="19">
        <f t="shared" si="3"/>
        <v>15.356964594153236</v>
      </c>
    </row>
    <row r="40" spans="1:7" x14ac:dyDescent="0.2">
      <c r="E40" s="7"/>
      <c r="F40" s="7"/>
      <c r="G40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2019-09-25T12:47:11Z</cp:lastPrinted>
  <dcterms:created xsi:type="dcterms:W3CDTF">2016-06-14T14:48:33Z</dcterms:created>
  <dcterms:modified xsi:type="dcterms:W3CDTF">2019-09-25T12:51:04Z</dcterms:modified>
</cp:coreProperties>
</file>