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7795" windowHeight="11760"/>
  </bookViews>
  <sheets>
    <sheet name="отчет год" sheetId="1" r:id="rId1"/>
  </sheets>
  <definedNames>
    <definedName name="_xlnm._FilterDatabase" localSheetId="0" hidden="1">'отчет год'!$A$4:$H$79</definedName>
    <definedName name="_xlnm.Print_Titles" localSheetId="0">'отчет год'!$3:$3</definedName>
  </definedNames>
  <calcPr calcId="145621"/>
</workbook>
</file>

<file path=xl/calcChain.xml><?xml version="1.0" encoding="utf-8"?>
<calcChain xmlns="http://schemas.openxmlformats.org/spreadsheetml/2006/main">
  <c r="G78" i="1" l="1"/>
  <c r="G77" i="1"/>
  <c r="G76" i="1"/>
  <c r="G74" i="1"/>
  <c r="G72" i="1"/>
  <c r="G71" i="1"/>
  <c r="G70" i="1"/>
  <c r="G68" i="1"/>
  <c r="G67" i="1"/>
  <c r="G66" i="1"/>
  <c r="G65" i="1"/>
  <c r="G63" i="1"/>
  <c r="G62" i="1"/>
  <c r="G61" i="1"/>
  <c r="G60" i="1"/>
  <c r="G59" i="1"/>
  <c r="G57" i="1"/>
  <c r="G56" i="1"/>
  <c r="G55" i="1"/>
  <c r="G54" i="1"/>
  <c r="G53" i="1"/>
  <c r="G52" i="1"/>
  <c r="G50" i="1"/>
  <c r="G49" i="1"/>
  <c r="G47" i="1"/>
  <c r="G46" i="1"/>
  <c r="G45" i="1"/>
  <c r="G44" i="1"/>
  <c r="G43" i="1"/>
  <c r="G42" i="1"/>
  <c r="G40" i="1"/>
  <c r="G39" i="1"/>
  <c r="G38" i="1"/>
  <c r="G36" i="1"/>
  <c r="G35" i="1"/>
  <c r="G34" i="1"/>
  <c r="G33" i="1"/>
  <c r="G31" i="1"/>
  <c r="G30" i="1"/>
  <c r="G29" i="1"/>
  <c r="G28" i="1"/>
  <c r="G27" i="1"/>
  <c r="G26" i="1"/>
  <c r="G25" i="1"/>
  <c r="G24" i="1"/>
  <c r="G23" i="1"/>
  <c r="G21" i="1"/>
  <c r="G20" i="1"/>
  <c r="G19" i="1"/>
  <c r="G18" i="1"/>
  <c r="G16" i="1"/>
  <c r="G14" i="1"/>
  <c r="G13" i="1"/>
  <c r="G12" i="1"/>
  <c r="G11" i="1"/>
  <c r="G10" i="1"/>
  <c r="G9" i="1"/>
  <c r="G8" i="1"/>
  <c r="G7" i="1"/>
  <c r="G6" i="1"/>
  <c r="C75" i="1" l="1"/>
  <c r="C73" i="1"/>
  <c r="C69" i="1"/>
  <c r="C64" i="1"/>
  <c r="C58" i="1"/>
  <c r="C51" i="1"/>
  <c r="C48" i="1"/>
  <c r="C41" i="1"/>
  <c r="C37" i="1"/>
  <c r="C32" i="1"/>
  <c r="C22" i="1"/>
  <c r="C17" i="1"/>
  <c r="C15" i="1"/>
  <c r="C5" i="1"/>
  <c r="F75" i="1"/>
  <c r="G75" i="1" s="1"/>
  <c r="E75" i="1"/>
  <c r="D75" i="1"/>
  <c r="F73" i="1"/>
  <c r="E73" i="1"/>
  <c r="D73" i="1"/>
  <c r="F69" i="1"/>
  <c r="G69" i="1" s="1"/>
  <c r="E69" i="1"/>
  <c r="D69" i="1"/>
  <c r="F64" i="1"/>
  <c r="G64" i="1" s="1"/>
  <c r="E64" i="1"/>
  <c r="D64" i="1"/>
  <c r="F58" i="1"/>
  <c r="G58" i="1" s="1"/>
  <c r="E58" i="1"/>
  <c r="D58" i="1"/>
  <c r="F51" i="1"/>
  <c r="G51" i="1" s="1"/>
  <c r="E51" i="1"/>
  <c r="D51" i="1"/>
  <c r="F48" i="1"/>
  <c r="G48" i="1" s="1"/>
  <c r="E48" i="1"/>
  <c r="D48" i="1"/>
  <c r="F41" i="1"/>
  <c r="G41" i="1" s="1"/>
  <c r="E41" i="1"/>
  <c r="D41" i="1"/>
  <c r="F37" i="1"/>
  <c r="G37" i="1" s="1"/>
  <c r="E37" i="1"/>
  <c r="D37" i="1"/>
  <c r="F32" i="1"/>
  <c r="G32" i="1" s="1"/>
  <c r="E32" i="1"/>
  <c r="D32" i="1"/>
  <c r="F22" i="1"/>
  <c r="G22" i="1" s="1"/>
  <c r="E22" i="1"/>
  <c r="D22" i="1"/>
  <c r="F17" i="1"/>
  <c r="G17" i="1" s="1"/>
  <c r="E17" i="1"/>
  <c r="D17" i="1"/>
  <c r="F15" i="1"/>
  <c r="G15" i="1" s="1"/>
  <c r="E15" i="1"/>
  <c r="D15" i="1"/>
  <c r="F5" i="1"/>
  <c r="E5" i="1"/>
  <c r="E79" i="1" s="1"/>
  <c r="D5" i="1"/>
  <c r="F79" i="1" l="1"/>
  <c r="G5" i="1"/>
  <c r="G73" i="1"/>
  <c r="D79" i="1"/>
  <c r="C79" i="1"/>
  <c r="G79" i="1" l="1"/>
</calcChain>
</file>

<file path=xl/sharedStrings.xml><?xml version="1.0" encoding="utf-8"?>
<sst xmlns="http://schemas.openxmlformats.org/spreadsheetml/2006/main" count="202" uniqueCount="186">
  <si>
    <t>ИСПОЛНЕНИЕ РАСХОДОВ ОБЛАСТНОГО БЮДЖЕТА ПО РАЗДЕЛАМ И ПОДРАЗДЕЛАМ ФУНКЦИОНАЛЬНОЙ КЛАССИФИКАЦИИ РАСХОДОВ БЮДЖЕТОВ РОССИЙСКОЙ ФЕДЕРАЦИИ ЗА 2016 ГОД</t>
  </si>
  <si>
    <t/>
  </si>
  <si>
    <t>(в рублях)</t>
  </si>
  <si>
    <t>Наименование</t>
  </si>
  <si>
    <t>Раздел, подраздел</t>
  </si>
  <si>
    <t>Бюджетные ассигнования в соответствии с Законом Калужской области от 18.12.2015 № 36-ОЗ (в ред. Законов КО от 29.08.2016 № 109-ОЗ, от 15.12.2016 № 147-ОЗ)</t>
  </si>
  <si>
    <t>Бюджетные ассигнования в соответствии с уточненной бюджетной росписью расходов</t>
  </si>
  <si>
    <t>Исполнено</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</si>
  <si>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</si>
  <si>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</si>
  <si>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</si>
  <si>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</si>
  <si>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</si>
  <si>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</si>
  <si>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</si>
  <si>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</si>
  <si>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</si>
  <si>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</si>
  <si>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</si>
  <si>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</si>
  <si>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проведения выборов и референдумов</t>
  </si>
  <si>
    <t>0107</t>
  </si>
  <si>
    <t>Фундаментальные исследования</t>
  </si>
  <si>
    <t>0110</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</si>
  <si>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</si>
  <si>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</si>
  <si>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</si>
  <si>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</si>
  <si>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</si>
  <si>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</si>
  <si>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</si>
  <si>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</si>
  <si>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</si>
  <si>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</si>
  <si>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Органы юстиции</t>
  </si>
  <si>
    <t>0304</t>
  </si>
  <si>
    <t>Защита населения и территории от чрезвычайных ситуаций природного и техногенного характера, гражданская оборона</t>
  </si>
  <si>
    <t>0309</t>
  </si>
  <si>
    <t>Обеспечение пожарной безопасности</t>
  </si>
  <si>
    <t>0310</t>
  </si>
  <si>
    <t>Другие вопросы в области национальной безопасности и правоохранительной деятельности</t>
  </si>
  <si>
    <t>0314</t>
  </si>
  <si>
    <t>Национальная экономика</t>
  </si>
  <si>
    <t>0400</t>
  </si>
  <si>
    <t>Общеэкономические вопросы</t>
  </si>
  <si>
    <t>0401</t>
  </si>
  <si>
    <t>Воспроизводство минерально-сырьевой базы</t>
  </si>
  <si>
    <t>0404</t>
  </si>
  <si>
    <t>Сельское хозяйство и рыболовство</t>
  </si>
  <si>
    <t>0405</t>
  </si>
  <si>
    <t>Водное хозяйство</t>
  </si>
  <si>
    <t>0406</t>
  </si>
  <si>
    <t>Лесное хозяйство</t>
  </si>
  <si>
    <t>0407</t>
  </si>
  <si>
    <t>Транспорт</t>
  </si>
  <si>
    <t>0408</t>
  </si>
  <si>
    <t>Дорожное хозяйство (дорожные фонды)</t>
  </si>
  <si>
    <t>0409</t>
  </si>
  <si>
    <t>Связь и информатика</t>
  </si>
  <si>
    <t>0410</t>
  </si>
  <si>
    <t>Другие вопросы в области национальной экономики</t>
  </si>
  <si>
    <t>0412</t>
  </si>
  <si>
    <t>Жилищно-коммунальное хозяйство</t>
  </si>
  <si>
    <t>0500</t>
  </si>
  <si>
    <t>Жилищное хозяйство</t>
  </si>
  <si>
    <t>0501</t>
  </si>
  <si>
    <t>Коммунальное хозяйство</t>
  </si>
  <si>
    <t>0502</t>
  </si>
  <si>
    <t>Благоустройство</t>
  </si>
  <si>
    <t>0503</t>
  </si>
  <si>
    <t>Другие вопросы в области жилищно-коммунального хозяйства</t>
  </si>
  <si>
    <t>0505</t>
  </si>
  <si>
    <t>Охрана окружающей среды</t>
  </si>
  <si>
    <t>0600</t>
  </si>
  <si>
    <t>Экологический контроль</t>
  </si>
  <si>
    <t>0601</t>
  </si>
  <si>
    <t>Охрана объектов растительного и животного мира и среды их обитания</t>
  </si>
  <si>
    <t>0603</t>
  </si>
  <si>
    <t>Другие вопросы в области охраны окружающей среды</t>
  </si>
  <si>
    <t>0605</t>
  </si>
  <si>
    <t>Образование</t>
  </si>
  <si>
    <t>0700</t>
  </si>
  <si>
    <t>Дошкольное образование</t>
  </si>
  <si>
    <t>0701</t>
  </si>
  <si>
    <t>Общее образование</t>
  </si>
  <si>
    <t>0702</t>
  </si>
  <si>
    <t>Среднее профессиональное образование</t>
  </si>
  <si>
    <t>0704</t>
  </si>
  <si>
    <t>Профессиональная подготовка, переподготовка и повышение квалификации</t>
  </si>
  <si>
    <t>0705</t>
  </si>
  <si>
    <t>Молодежная политика и оздоровление детей</t>
  </si>
  <si>
    <t>0707</t>
  </si>
  <si>
    <t>Другие вопросы в области образования</t>
  </si>
  <si>
    <t>0709</t>
  </si>
  <si>
    <t>Культура, кинематография</t>
  </si>
  <si>
    <t>0800</t>
  </si>
  <si>
    <t>Культура</t>
  </si>
  <si>
    <t>0801</t>
  </si>
  <si>
    <t>Другие вопросы в области культуры, кинематографии</t>
  </si>
  <si>
    <t>0804</t>
  </si>
  <si>
    <t>Здравоохранение</t>
  </si>
  <si>
    <t>0900</t>
  </si>
  <si>
    <t>Стационарная медицинская помощь</t>
  </si>
  <si>
    <t>0901</t>
  </si>
  <si>
    <t>Амбулаторная помощь</t>
  </si>
  <si>
    <t>0902</t>
  </si>
  <si>
    <t>Скорая медицинская помощь</t>
  </si>
  <si>
    <t>0904</t>
  </si>
  <si>
    <t>Санаторно-оздоровительная помощь</t>
  </si>
  <si>
    <t>0905</t>
  </si>
  <si>
    <t>Заготовка, переработка, хранение и обеспечение безопасности донорской крови и ее компонентов</t>
  </si>
  <si>
    <t>0906</t>
  </si>
  <si>
    <t>Другие вопросы в области здравоохранения</t>
  </si>
  <si>
    <t>0909</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</si>
  <si>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</si>
  <si>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</si>
  <si>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</si>
  <si>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</si>
  <si>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</si>
  <si>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</si>
  <si>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</si>
  <si>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</si>
  <si>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</si>
  <si>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</si>
  <si>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Другие вопросы в области социальной политики</t>
  </si>
  <si>
    <t>1006</t>
  </si>
  <si>
    <t>Физическая культура и спорт</t>
  </si>
  <si>
    <t>1100</t>
  </si>
  <si>
    <t>Физическая культура</t>
  </si>
  <si>
    <t>1101</t>
  </si>
  <si>
    <t>Массовый спорт</t>
  </si>
  <si>
    <t>1102</t>
  </si>
  <si>
    <t>Спорт высших достижений</t>
  </si>
  <si>
    <t>1103</t>
  </si>
  <si>
    <t>Другие вопросы в области физической культуры и спорта</t>
  </si>
  <si>
    <t>1105</t>
  </si>
  <si>
    <t>Средства массовой информации</t>
  </si>
  <si>
    <t>1200</t>
  </si>
  <si>
    <t>Телевидение и радиовещание</t>
  </si>
  <si>
    <t>1201</t>
  </si>
  <si>
    <t>Периодическая печать и издательства</t>
  </si>
  <si>
    <t>1202</t>
  </si>
  <si>
    <t>Другие вопросы в области средств массовой информации</t>
  </si>
  <si>
    <t>1204</t>
  </si>
  <si>
    <t>Обслуживание государственного и муниципального долга</t>
  </si>
  <si>
    <t>1300</t>
  </si>
  <si>
    <t>Обслуживание государственного внутреннего и муниципального долга</t>
  </si>
  <si>
    <t>1301</t>
  </si>
  <si>
    <t>Межбюджетные трансферты общего характера бюджетам субъектов Российской Федерации и муниципальных образований</t>
  </si>
  <si>
    <t>1400</t>
  </si>
  <si>
    <t>Дотации на выравнивание бюджетной обеспеченности субъектов Российской Федерации и муниципальных образований</t>
  </si>
  <si>
    <t>1401</t>
  </si>
  <si>
    <t>Прочие межбюджетные трансферты общего характера</t>
  </si>
  <si>
    <t>1403</t>
  </si>
  <si>
    <t>ВСЕГО</t>
  </si>
  <si>
    <t xml:space="preserve">Первоначально утвержденные бюджетные ассигнования в соответствии с Законом Калужской области от 18.12.2015 № 36-ОЗ </t>
  </si>
  <si>
    <t>Иные дотации</t>
  </si>
  <si>
    <t>% исполнения к первоначальному плану</t>
  </si>
  <si>
    <t>Пояснения различий между первоначально утвержденными бюджетными ассигнованиями и фактическими значениями (если отклонения составляют 5 % и более)</t>
  </si>
  <si>
    <t>Неисполнение объясняется  поздним предоставлением документов подтверждающих проведение мероприятий</t>
  </si>
  <si>
    <t>Расходы осуществлялись исходя из фактической потребности</t>
  </si>
  <si>
    <t>Направлены средства областного бюджета при недостаточности средств субвенции из федерального бюджета на осуществление переданных государственных полномочий Российской Федерации</t>
  </si>
  <si>
    <t>В связи с перераспределением страховых взносов на ОМС неработающего населения с раздела 0909 на 1003 в связи с внесением изменений в бюджетную классификацию</t>
  </si>
  <si>
    <t>Увеличение бюджетных ассигнований объясняется осуществлением мероприятий, направленных на развитие транспортных коммуникаций для обеспечения международных трансконтинентальных связей.</t>
  </si>
  <si>
    <t>Увеличение объясняется дополнительным поступлением средств из федерального бюджета, которые не были распределены по субъектам Российской Федерации Федеральным законом "О федеральном бюджете на 2016 год" и не могли быть предусмотрены при утверждении областного бюджета на 2016 год</t>
  </si>
  <si>
    <t xml:space="preserve">Увеличение объясняется дополнительным поступлением средств из федерального бюджета, которые не были распределены по субъектам Российской Федерации Федеральным законом "О федеральном бюджете на 2016 год" и не могли быть предусмотрены при утверждении областного бюджета на 2016 год, а также необходимостью  соблюдения условий софинансирования под средства федерального бюджета </t>
  </si>
  <si>
    <t>Увеличение средств на строительство школ в связи с дополнительным поступлением средств из федерального бюджета, которые не были распределены по субъектам Российской Федерации Федеральным законом "О федеральном бюджете на 2016 год" и не могли быть предусмотрены при утверждении областного бюджета на 2016 год, а также в связи с необходимостью обеспечения уровня софинансирования под средства федерального бюджета</t>
  </si>
  <si>
    <t>В связи с дополнительным поступлением средств из федерального бюджета на ежемесячную денежную выплату, назначаемую в случае рождения третьего ребенка или последующих детей до достижения ребенком возраста трех лет, которые не были распределены по субъектам Российской Федерации Федеральным законом "О федеральном бюджете на 2016 год" и не могли быть предусмотрены при утверждении областного бюджета на 2016 год, а также перераспределения с раздела 1003 на раздел 1004   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 лицам), в соответствии с Федеральным законом от 19 мая 1995 года № 81-ФЗ "О государственных пособиях гражданам, имеющим детей"</t>
  </si>
  <si>
    <t>Увеличение объясняется поступлением средств из Фонда содействия реформированию жилищно-коммунального хозяйства, а также в связи с необходимостью обеспечения уровня софинансирования под средства Фонда содействия реформированию жилищно-коммунального хозяйства</t>
  </si>
  <si>
    <t>Средства резервного фонда Правительства Калужской области выделялись по мере возникновения необходимости в выделении получателям данных средств и перераспределялись по соответствующим кодам функциональной классификации в соответствии с отраслевой принадлежностью</t>
  </si>
  <si>
    <t>Неисполнение объясняется фактическими сроками выполнения работ</t>
  </si>
  <si>
    <t>Уменьшение расходов объясняется экономией расходов на обслуживание государственного долга Калужской области, полученной в результате дополнительного предоставления бюджетных кредитов из федерального бюджета и отказом от привлечения банковских кредитов</t>
  </si>
  <si>
    <t>Уменьшение расходов объясняется сокращением ассигнований в связи с проводимыми мероприятиями по оптимизации расходов областного бюджета, а также финансированием расходов, исходя из фактической потребности.</t>
  </si>
  <si>
    <t>Уменьшение расходов объясняется сокращением ассигнований в связи с проводимыми мероприятиями по оптимизации расходов областного бюджета</t>
  </si>
  <si>
    <t>В связи с перераспределением страховых взносов на ОМС неработающего населения с раздела 0909 на 1003 в соответствии с внесенными изменениями в бюджетную классификацию</t>
  </si>
  <si>
    <t xml:space="preserve">Увеличение объясняется дополнительным поступлением средств из федерального бюджета на мероприятия по снижению напряженности на рынке труда, которые не были распределены по субъектам Российской Федерации Федеральным законом "О федеральном бюджете на 2016 год" и не могли быть предусмотрены при утверждении областного бюджета на 2016 год, а также необходимостью  соблюдения условий софинансирования под средства федерального бюджета </t>
  </si>
  <si>
    <t>В связи с  проводимыми мероприятиями по оптимизации расходов областного бюджета</t>
  </si>
  <si>
    <t>Увеличение  командировочных расходов за счет перераспределения с других видов расходов</t>
  </si>
  <si>
    <t>В связи с  проводимыми мероприятиями по оптимизации расходов областного бюджета на текущее содержание</t>
  </si>
  <si>
    <t xml:space="preserve">Перераспределение с других видов расходов в связи с уточнением кодов бюджетной классификации  </t>
  </si>
  <si>
    <t>Увеличение расходов объясняется увеличением количества  молодых специалистов и социально незащищенных слоев студенчества, дополнительным поступлением средств из федерального бюджета, которые не были распределены по субъектам Российской Федерации Федеральным законом "О федеральном бюджете на 2016 год" и не могли быть предусмотрены при утверждении областного бюджета на 2016 год, а также уточнением кодов бюджетной классификации на организацию перелетов групп детей</t>
  </si>
  <si>
    <t>Уменьшены расходы на  содержание отделов социальной защиты и органов опеки, а также расходы по охране труда в связи фактической потребностью</t>
  </si>
  <si>
    <t>Перераспределение с других видов расходов в связи с ростом тарифов за услуги операторов связи, а также в связи с уточнением кодов бюджетной классификации</t>
  </si>
  <si>
    <t>Уменьшение расходов объясняется сокращением ассигнований в связи с проводимыми мероприятиями по оптимизации расходов областного бюджета и мероприятиями по мобилизации доходов муниципальных образований</t>
  </si>
  <si>
    <t xml:space="preserve">Перераспределение на другие виды расходов в связи с уточнением кодов бюджетной классификации  </t>
  </si>
  <si>
    <t xml:space="preserve">Перераспределение на другие видов расходов в связи с уточнением кодов бюджетной классификации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</si>
</sst>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0"/>
      <color rgb="FF000000"/>
      <name val="Times New Roman"/>
      <family val="1"/>
      <charset val="204"/>
    </font>
    <font>
      <sz val="10"/>
      <color rgb="FF000000"/>
      <name val="Times New Roman"/>
      <family val="1"/>
      <charset val="204"/>
    </font>
    <font>
      <b/>
      <sz val="14"/>
      <color indexed="8"/>
      <name val="Times New Roman"/>
      <family val="1"/>
      <charset val="204"/>
    </font>
    <font>
      <b/>
      <sz val="10"/>
      <color rgb="FF000000"/>
      <name val="Times New Roman"/>
      <family val="1"/>
      <charset val="204"/>
    </font>
    <font>
      <b/>
      <sz val="12"/>
      <color indexed="24"/>
      <name val="Times New Roman Cyr"/>
      <family val="1"/>
      <charset val="204"/>
    </font>
    <font>
      <b/>
      <sz val="10"/>
      <name val="Times New Roman Cyr"/>
      <family val="1"/>
      <charset val="204"/>
    </font>
    <font>
      <b/>
      <sz val="9"/>
      <color rgb="FF000000"/>
      <name val="Times New Roman"/>
      <family val="1"/>
      <charset val="204"/>
    </font>
    <font>
      <b/>
      <sz val="12"/>
      <color rgb="FF000000"/>
      <name val="Times New Roman"/>
      <family val="1"/>
      <charset val="204"/>
    </font>
    <font>
      <sz val="12"/>
      <color rgb="FF000000"/>
      <name val="Times New Roman"/>
      <family val="1"/>
      <charset val="204"/>
    </font>
    <font>
      <b/>
      <sz val="13"/>
      <color rgb="FF000000"/>
      <name val="Times New Roman"/>
      <family val="1"/>
      <charset val="204"/>
    </font>
    <font>
      <sz val="13"/>
      <color rgb="FF000000"/>
      <name val="Times New Roman"/>
      <family val="1"/>
      <charset val="204"/>
    </font>
    <font>
      <b/>
      <sz val="12"/>
      <color indexed="32"/>
      <name val="Arial Cyr"/>
      <family val="2"/>
      <charset val="204"/>
    </font>
    <font>
      <sz val="12"/>
      <color indexed="32"/>
      <name val="Arial Cyr"/>
      <family val="2"/>
      <charset val="204"/>
    </font>
    <font>
      <i/>
      <sz val="11"/>
      <color indexed="32"/>
      <name val="Arial Cyr"/>
      <family val="2"/>
      <charset val="204"/>
    </font>
    <font>
      <sz val="12"/>
      <name val="Arial Cyr"/>
      <charset val="204"/>
    </font>
    <font>
      <b/>
      <sz val="12"/>
      <color rgb="FF000000"/>
      <name val="Times New Roman"/>
      <family val="2"/>
    </font>
    <font>
      <b/>
      <sz val="10"/>
      <color rgb="FF000000"/>
      <name val="Times New Roman"/>
      <family val="2"/>
    </font>
    <font>
      <sz val="10"/>
      <color rgb="FF000000"/>
      <name val="Arial Cyr"/>
      <family val="2"/>
    </font>
    <font>
      <b/>
      <sz val="10"/>
      <name val="Times New Roman"/>
      <family val="2"/>
    </font>
    <font>
      <sz val="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rgb="FF000000"/>
      </left>
      <right/>
      <top style="thin">
        <color rgb="FF000000"/>
      </top>
      <bottom style="thin">
        <color rgb="FF000000"/>
      </bottom>
      <diagonal/>
    </border>
    <border>
      <left style="medium">
        <color indexed="64"/>
      </left>
      <right/>
      <top/>
      <bottom style="medium">
        <color indexed="64"/>
      </bottom>
      <diagonal/>
    </border>
    <border>
      <left style="thin">
        <color rgb="FF000000"/>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rgb="FF000000"/>
      </bottom>
      <diagonal/>
    </border>
    <border>
      <left style="thin">
        <color indexed="64"/>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thin">
        <color indexed="64"/>
      </left>
      <right style="medium">
        <color indexed="64"/>
      </right>
      <top style="thin">
        <color rgb="FF000000"/>
      </top>
      <bottom style="medium">
        <color indexed="64"/>
      </bottom>
      <diagonal/>
    </border>
  </borders>
  <cellStyleXfs count="9">
    <xf numFmtId="0" fontId="0" fillId="0" borderId="0">
      <alignment vertical="top" wrapText="1"/>
    </xf>
    <xf numFmtId="1" fontId="4" fillId="0" borderId="0"/>
    <xf numFmtId="164" fontId="11" fillId="0" borderId="14">
      <alignment wrapText="1"/>
    </xf>
    <xf numFmtId="164" fontId="12" fillId="0" borderId="15" applyBorder="0">
      <alignment wrapText="1"/>
    </xf>
    <xf numFmtId="164" fontId="13" fillId="0" borderId="15" applyBorder="0">
      <alignment wrapText="1"/>
    </xf>
    <xf numFmtId="0" fontId="14" fillId="0" borderId="0"/>
    <xf numFmtId="0" fontId="1" fillId="0" borderId="0">
      <alignment vertical="top" wrapText="1"/>
    </xf>
    <xf numFmtId="0" fontId="15" fillId="0" borderId="8">
      <alignment horizontal="center" vertical="center" wrapText="1"/>
    </xf>
    <xf numFmtId="0" fontId="17" fillId="0" borderId="18"/>
  </cellStyleXfs>
  <cellXfs count="46">
    <xf numFmtId="0" fontId="0" fillId="0" borderId="0" xfId="0">
      <alignment vertical="top" wrapText="1"/>
    </xf>
    <xf numFmtId="0" fontId="0" fillId="0" borderId="0" xfId="0" applyFont="1" applyFill="1" applyAlignment="1">
      <alignment vertical="top" wrapText="1"/>
    </xf>
    <xf numFmtId="0" fontId="0" fillId="0" borderId="0" xfId="0" applyFont="1" applyFill="1" applyAlignment="1">
      <alignment horizontal="right"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7" fillId="3" borderId="4" xfId="0" applyFont="1" applyFill="1" applyBorder="1" applyAlignment="1">
      <alignment wrapText="1"/>
    </xf>
    <xf numFmtId="0" fontId="7" fillId="0" borderId="5" xfId="0" applyFont="1" applyFill="1" applyBorder="1" applyAlignment="1">
      <alignment horizontal="center" wrapText="1"/>
    </xf>
    <xf numFmtId="4" fontId="7" fillId="0" borderId="6" xfId="0" applyNumberFormat="1" applyFont="1" applyFill="1" applyBorder="1" applyAlignment="1">
      <alignment horizontal="right" wrapText="1"/>
    </xf>
    <xf numFmtId="0" fontId="8" fillId="0" borderId="7" xfId="0" applyFont="1" applyFill="1" applyBorder="1" applyAlignment="1">
      <alignment wrapText="1"/>
    </xf>
    <xf numFmtId="0" fontId="8" fillId="0" borderId="8" xfId="0" applyFont="1" applyFill="1" applyBorder="1" applyAlignment="1">
      <alignment horizontal="center" wrapText="1"/>
    </xf>
    <xf numFmtId="4" fontId="8" fillId="0" borderId="9" xfId="0" applyNumberFormat="1" applyFont="1" applyFill="1" applyBorder="1" applyAlignment="1">
      <alignment horizontal="right" wrapText="1"/>
    </xf>
    <xf numFmtId="4" fontId="8" fillId="0" borderId="10" xfId="0" applyNumberFormat="1" applyFont="1" applyFill="1" applyBorder="1" applyAlignment="1">
      <alignment horizontal="right" wrapText="1"/>
    </xf>
    <xf numFmtId="0" fontId="7" fillId="3" borderId="7" xfId="0" applyFont="1" applyFill="1" applyBorder="1" applyAlignment="1">
      <alignment wrapText="1"/>
    </xf>
    <xf numFmtId="0" fontId="7" fillId="0" borderId="8" xfId="0" applyFont="1" applyFill="1" applyBorder="1" applyAlignment="1">
      <alignment horizontal="center" wrapText="1"/>
    </xf>
    <xf numFmtId="4" fontId="7" fillId="0" borderId="10" xfId="0" applyNumberFormat="1" applyFont="1" applyFill="1" applyBorder="1" applyAlignment="1">
      <alignment horizontal="right" wrapText="1"/>
    </xf>
    <xf numFmtId="0" fontId="9" fillId="0" borderId="11" xfId="0" applyFont="1" applyFill="1" applyBorder="1" applyAlignment="1">
      <alignment horizontal="right" wrapText="1"/>
    </xf>
    <xf numFmtId="0" fontId="10" fillId="0" borderId="12" xfId="0" applyFont="1" applyFill="1" applyBorder="1" applyAlignment="1">
      <alignment wrapText="1"/>
    </xf>
    <xf numFmtId="4" fontId="9" fillId="0" borderId="13" xfId="0" applyNumberFormat="1" applyFont="1" applyFill="1" applyBorder="1" applyAlignment="1">
      <alignment horizontal="right" wrapText="1"/>
    </xf>
    <xf numFmtId="0" fontId="10" fillId="0" borderId="0" xfId="0" applyFont="1" applyFill="1" applyAlignment="1">
      <alignment vertical="top" wrapText="1"/>
    </xf>
    <xf numFmtId="0" fontId="16" fillId="0" borderId="17" xfId="7" applyFont="1" applyBorder="1" applyAlignment="1">
      <alignment horizontal="center" vertical="center" wrapText="1"/>
    </xf>
    <xf numFmtId="4" fontId="7" fillId="0" borderId="6" xfId="0" applyNumberFormat="1" applyFont="1" applyFill="1" applyBorder="1" applyAlignment="1">
      <alignment wrapText="1"/>
    </xf>
    <xf numFmtId="4" fontId="7" fillId="0" borderId="10" xfId="0" applyNumberFormat="1" applyFont="1" applyFill="1" applyBorder="1" applyAlignment="1">
      <alignment wrapText="1"/>
    </xf>
    <xf numFmtId="4" fontId="9" fillId="0" borderId="13" xfId="0" applyNumberFormat="1" applyFont="1" applyFill="1" applyBorder="1" applyAlignment="1">
      <alignment wrapText="1"/>
    </xf>
    <xf numFmtId="4" fontId="8" fillId="0" borderId="16" xfId="0" applyNumberFormat="1" applyFont="1" applyFill="1" applyBorder="1" applyAlignment="1">
      <alignment wrapText="1"/>
    </xf>
    <xf numFmtId="165" fontId="7" fillId="0" borderId="6" xfId="0" applyNumberFormat="1" applyFont="1" applyFill="1" applyBorder="1" applyAlignment="1">
      <alignment horizontal="right" wrapText="1"/>
    </xf>
    <xf numFmtId="165" fontId="8" fillId="0" borderId="10" xfId="0" applyNumberFormat="1" applyFont="1" applyFill="1" applyBorder="1" applyAlignment="1">
      <alignment horizontal="right" wrapText="1"/>
    </xf>
    <xf numFmtId="165" fontId="7" fillId="0" borderId="10" xfId="0" applyNumberFormat="1" applyFont="1" applyFill="1" applyBorder="1" applyAlignment="1">
      <alignment horizontal="right" wrapText="1"/>
    </xf>
    <xf numFmtId="165" fontId="9" fillId="0" borderId="13" xfId="0" applyNumberFormat="1" applyFont="1" applyFill="1" applyBorder="1" applyAlignment="1">
      <alignment horizontal="right" wrapText="1"/>
    </xf>
    <xf numFmtId="0" fontId="16" fillId="0" borderId="19" xfId="7" applyNumberFormat="1" applyFont="1" applyBorder="1" applyAlignment="1" applyProtection="1">
      <alignment horizontal="center" vertical="center" wrapText="1"/>
    </xf>
    <xf numFmtId="49" fontId="5" fillId="0" borderId="20" xfId="1" applyNumberFormat="1" applyFont="1" applyFill="1" applyBorder="1" applyAlignment="1" applyProtection="1">
      <alignment horizontal="center" vertical="center" wrapText="1"/>
    </xf>
    <xf numFmtId="0" fontId="16" fillId="0" borderId="21" xfId="8" applyNumberFormat="1" applyFont="1" applyFill="1" applyBorder="1" applyAlignment="1" applyProtection="1">
      <alignment horizontal="center" vertical="center" wrapText="1"/>
    </xf>
    <xf numFmtId="0" fontId="16" fillId="0" borderId="22" xfId="8" applyNumberFormat="1" applyFont="1" applyBorder="1" applyAlignment="1" applyProtection="1">
      <alignment horizontal="center" vertical="center" wrapText="1"/>
    </xf>
    <xf numFmtId="0" fontId="18" fillId="0" borderId="23" xfId="0" applyFont="1" applyBorder="1" applyAlignment="1">
      <alignment horizontal="center" vertical="center" wrapText="1"/>
    </xf>
    <xf numFmtId="4" fontId="7" fillId="0" borderId="24" xfId="0" applyNumberFormat="1" applyFont="1" applyFill="1" applyBorder="1" applyAlignment="1">
      <alignment horizontal="right" wrapText="1"/>
    </xf>
    <xf numFmtId="4" fontId="8" fillId="0" borderId="25" xfId="0" applyNumberFormat="1" applyFont="1" applyFill="1" applyBorder="1" applyAlignment="1">
      <alignment horizontal="justify" wrapText="1"/>
    </xf>
    <xf numFmtId="4" fontId="7" fillId="0" borderId="25" xfId="0" applyNumberFormat="1" applyFont="1" applyFill="1" applyBorder="1" applyAlignment="1">
      <alignment horizontal="justify" wrapText="1"/>
    </xf>
    <xf numFmtId="165" fontId="19" fillId="0" borderId="26" xfId="0" applyNumberFormat="1" applyFont="1" applyFill="1" applyBorder="1" applyAlignment="1" applyProtection="1">
      <alignment horizontal="left" wrapText="1"/>
      <protection locked="0"/>
    </xf>
    <xf numFmtId="165" fontId="19" fillId="0" borderId="26" xfId="0" applyNumberFormat="1" applyFont="1" applyFill="1" applyBorder="1" applyAlignment="1" applyProtection="1">
      <alignment horizontal="justify" wrapText="1"/>
      <protection locked="0"/>
    </xf>
    <xf numFmtId="4" fontId="8" fillId="0" borderId="25" xfId="0" applyNumberFormat="1" applyFont="1" applyFill="1" applyBorder="1" applyAlignment="1">
      <alignment horizontal="justify" vertical="top" wrapText="1"/>
    </xf>
    <xf numFmtId="165" fontId="19" fillId="0" borderId="26" xfId="0" applyNumberFormat="1" applyFont="1" applyFill="1" applyBorder="1" applyAlignment="1" applyProtection="1">
      <alignment horizontal="justify" vertical="center" wrapText="1"/>
      <protection locked="0"/>
    </xf>
    <xf numFmtId="4" fontId="9" fillId="0" borderId="27" xfId="0" applyNumberFormat="1" applyFont="1" applyFill="1" applyBorder="1" applyAlignment="1">
      <alignment horizontal="right" wrapText="1"/>
    </xf>
    <xf numFmtId="0" fontId="2" fillId="2" borderId="0" xfId="0" applyFont="1" applyFill="1" applyAlignment="1">
      <alignment horizontal="center" vertical="top" wrapText="1"/>
    </xf>
    <xf numFmtId="0" fontId="0" fillId="0" borderId="0" xfId="0" applyFont="1" applyFill="1" applyAlignment="1">
      <alignment vertical="top" wrapText="1"/>
    </xf>
  </cellXfs>
  <cellStyles count="9">
    <cellStyle name="xl27" xfId="7"/>
    <cellStyle name="xl42" xfId="8"/>
    <cellStyle name="ЗГ1" xfId="2"/>
    <cellStyle name="ЗГ2" xfId="3"/>
    <cellStyle name="ЗГ3" xfId="4"/>
    <cellStyle name="Обычный" xfId="0" builtinId="0"/>
    <cellStyle name="Обычный 2" xfId="5"/>
    <cellStyle name="Обычный 3" xfId="6"/>
    <cellStyle name="ТЕКСТ"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tabSelected="1" zoomScaleNormal="100" workbookViewId="0">
      <pane xSplit="1" ySplit="4" topLeftCell="B5" activePane="bottomRight" state="frozen"/>
      <selection pane="topRight" activeCell="B1" sqref="B1"/>
      <selection pane="bottomLeft" activeCell="A6" sqref="A6"/>
      <selection pane="bottomRight" activeCell="H80" sqref="H80"/>
    </sheetView>
  </sheetViews>
  <sheetFormatPr defaultRowHeight="12.75" x14ac:dyDescent="0.2"/>
  <cols>
    <col min="1" max="1" width="67.33203125" style="1" customWidth="1"/>
    <col min="2" max="2" width="12.33203125" style="1" customWidth="1"/>
    <col min="3" max="3" width="24.6640625" style="1" customWidth="1"/>
    <col min="4" max="4" width="26.83203125" style="1" customWidth="1"/>
    <col min="5" max="5" width="24.5" style="1" bestFit="1" customWidth="1"/>
    <col min="6" max="6" width="23.5" style="1" customWidth="1"/>
    <col min="7" max="7" width="18.6640625" style="1" customWidth="1"/>
    <col min="8" max="8" width="59" style="1" customWidth="1"/>
    <col min="9" max="16384" width="9.33203125" style="1"/>
  </cols>
  <sheetData>
    <row r="1" spans="1:8" ht="42.75" customHeight="1" x14ac:dyDescent="0.2">
      <c r="A1" s="44" t="s">
        <v>0</v>
      </c>
      <c r="B1" s="44"/>
      <c r="C1" s="44"/>
      <c r="D1" s="44"/>
      <c r="E1" s="44"/>
      <c r="F1" s="44"/>
      <c r="G1" s="45"/>
      <c r="H1" s="45"/>
    </row>
    <row r="2" spans="1:8" ht="18.75" customHeight="1" thickBot="1" x14ac:dyDescent="0.25">
      <c r="A2" s="1" t="s">
        <v>1</v>
      </c>
      <c r="H2" s="2" t="s">
        <v>2</v>
      </c>
    </row>
    <row r="3" spans="1:8" ht="106.5" customHeight="1" thickBot="1" x14ac:dyDescent="0.25">
      <c r="A3" s="3" t="s">
        <v>3</v>
      </c>
      <c r="B3" s="4" t="s">
        <v>4</v>
      </c>
      <c r="C3" s="31" t="s">
        <v>155</v>
      </c>
      <c r="D3" s="32" t="s">
        <v>5</v>
      </c>
      <c r="E3" s="32" t="s">
        <v>6</v>
      </c>
      <c r="F3" s="32" t="s">
        <v>7</v>
      </c>
      <c r="G3" s="33" t="s">
        <v>157</v>
      </c>
      <c r="H3" s="34" t="s">
        <v>158</v>
      </c>
    </row>
    <row r="4" spans="1:8" ht="14.25" customHeight="1" thickBot="1" x14ac:dyDescent="0.25">
      <c r="A4" s="5">
        <v>1</v>
      </c>
      <c r="B4" s="6">
        <v>2</v>
      </c>
      <c r="C4" s="22">
        <v>3</v>
      </c>
      <c r="D4" s="7">
        <v>4</v>
      </c>
      <c r="E4" s="7">
        <v>5</v>
      </c>
      <c r="F4" s="7">
        <v>6</v>
      </c>
      <c r="G4" s="7">
        <v>7</v>
      </c>
      <c r="H4" s="35">
        <v>8</v>
      </c>
    </row>
    <row r="5" spans="1:8" ht="15.75" x14ac:dyDescent="0.25">
      <c r="A5" s="8" t="s">
        <v>8</v>
      </c>
      <c r="B5" s="9" t="s">
        <v>9</v>
      </c>
      <c r="C5" s="23">
        <f>SUM(C6:C14)</f>
        <v>1255615000</v>
      </c>
      <c r="D5" s="10">
        <f>SUM(D6:D14)</f>
        <v>1167151422.45</v>
      </c>
      <c r="E5" s="10">
        <f>SUM(E6:E14)</f>
        <v>1131867452.6800001</v>
      </c>
      <c r="F5" s="10">
        <f>SUM(F6:F14)</f>
        <v>1100723845.0699999</v>
      </c>
      <c r="G5" s="27">
        <f>F5/C5*100</f>
        <v>87.664120376867103</v>
      </c>
      <c r="H5" s="36"/>
    </row>
    <row r="6" spans="1:8" ht="29.25" customHeight="1" x14ac:dyDescent="0.25">
      <c r="A6" s="11" t="s">
        <v>10</v>
      </c>
      <c r="B6" s="12" t="s">
        <v>11</v>
      </c>
      <c r="C6" s="26">
        <v>4737000</v>
      </c>
      <c r="D6" s="13">
        <v>5679452</v>
      </c>
      <c r="E6" s="14">
        <v>5416517.4500000002</v>
      </c>
      <c r="F6" s="14">
        <v>5416517.4500000002</v>
      </c>
      <c r="G6" s="28">
        <f>F6/C6*100</f>
        <v>114.34489022588137</v>
      </c>
      <c r="H6" s="37" t="s">
        <v>177</v>
      </c>
    </row>
    <row r="7" spans="1:8" ht="48.75" customHeight="1" x14ac:dyDescent="0.25">
      <c r="A7" s="11" t="s">
        <v>12</v>
      </c>
      <c r="B7" s="12" t="s">
        <v>13</v>
      </c>
      <c r="C7" s="26">
        <v>113891000</v>
      </c>
      <c r="D7" s="13">
        <v>117790964.86</v>
      </c>
      <c r="E7" s="14">
        <v>101035918.2</v>
      </c>
      <c r="F7" s="14">
        <v>101035918.2</v>
      </c>
      <c r="G7" s="28">
        <f t="shared" ref="G7:G70" si="0">F7/C7*100</f>
        <v>88.712820328208551</v>
      </c>
      <c r="H7" s="37" t="s">
        <v>176</v>
      </c>
    </row>
    <row r="8" spans="1:8" ht="63" x14ac:dyDescent="0.25">
      <c r="A8" s="11" t="s">
        <v>14</v>
      </c>
      <c r="B8" s="12" t="s">
        <v>15</v>
      </c>
      <c r="C8" s="26">
        <v>130732500</v>
      </c>
      <c r="D8" s="13">
        <v>133270602</v>
      </c>
      <c r="E8" s="14">
        <v>131169579.84999999</v>
      </c>
      <c r="F8" s="14">
        <v>131169304.48999999</v>
      </c>
      <c r="G8" s="28">
        <f t="shared" si="0"/>
        <v>100.3341208115809</v>
      </c>
      <c r="H8" s="37"/>
    </row>
    <row r="9" spans="1:8" ht="31.5" x14ac:dyDescent="0.25">
      <c r="A9" s="11" t="s">
        <v>16</v>
      </c>
      <c r="B9" s="12" t="s">
        <v>17</v>
      </c>
      <c r="C9" s="26">
        <v>148141400</v>
      </c>
      <c r="D9" s="13">
        <v>139637328.86000001</v>
      </c>
      <c r="E9" s="14">
        <v>132858526.59999999</v>
      </c>
      <c r="F9" s="14">
        <v>132380877.61</v>
      </c>
      <c r="G9" s="28">
        <f t="shared" si="0"/>
        <v>89.361162787714974</v>
      </c>
      <c r="H9" s="37" t="s">
        <v>176</v>
      </c>
    </row>
    <row r="10" spans="1:8" ht="47.25" x14ac:dyDescent="0.25">
      <c r="A10" s="11" t="s">
        <v>18</v>
      </c>
      <c r="B10" s="12" t="s">
        <v>19</v>
      </c>
      <c r="C10" s="26">
        <v>179248100</v>
      </c>
      <c r="D10" s="13">
        <v>174753770.21000001</v>
      </c>
      <c r="E10" s="14">
        <v>169825508.56999999</v>
      </c>
      <c r="F10" s="14">
        <v>169825508.56999999</v>
      </c>
      <c r="G10" s="28">
        <f t="shared" si="0"/>
        <v>94.74326844747587</v>
      </c>
      <c r="H10" s="37" t="s">
        <v>176</v>
      </c>
    </row>
    <row r="11" spans="1:8" ht="15.75" x14ac:dyDescent="0.25">
      <c r="A11" s="11" t="s">
        <v>20</v>
      </c>
      <c r="B11" s="12" t="s">
        <v>21</v>
      </c>
      <c r="C11" s="26">
        <v>53856100</v>
      </c>
      <c r="D11" s="13">
        <v>55857200</v>
      </c>
      <c r="E11" s="14">
        <v>56062922.93</v>
      </c>
      <c r="F11" s="14">
        <v>56031424.210000001</v>
      </c>
      <c r="G11" s="28">
        <f t="shared" si="0"/>
        <v>104.03914173139161</v>
      </c>
      <c r="H11" s="37"/>
    </row>
    <row r="12" spans="1:8" ht="15.75" x14ac:dyDescent="0.25">
      <c r="A12" s="11" t="s">
        <v>22</v>
      </c>
      <c r="B12" s="12" t="s">
        <v>23</v>
      </c>
      <c r="C12" s="26">
        <v>12700000</v>
      </c>
      <c r="D12" s="13">
        <v>12797687</v>
      </c>
      <c r="E12" s="14">
        <v>12778169</v>
      </c>
      <c r="F12" s="14">
        <v>12745938.5</v>
      </c>
      <c r="G12" s="28">
        <f t="shared" si="0"/>
        <v>100.36172047244094</v>
      </c>
      <c r="H12" s="37"/>
    </row>
    <row r="13" spans="1:8" ht="110.25" x14ac:dyDescent="0.25">
      <c r="A13" s="11" t="s">
        <v>24</v>
      </c>
      <c r="B13" s="12" t="s">
        <v>25</v>
      </c>
      <c r="C13" s="26">
        <v>40000000</v>
      </c>
      <c r="D13" s="13">
        <v>21817724.960000001</v>
      </c>
      <c r="E13" s="14">
        <v>21777724.960000001</v>
      </c>
      <c r="F13" s="14">
        <v>0</v>
      </c>
      <c r="G13" s="28">
        <f t="shared" si="0"/>
        <v>0</v>
      </c>
      <c r="H13" s="37" t="s">
        <v>169</v>
      </c>
    </row>
    <row r="14" spans="1:8" ht="31.5" x14ac:dyDescent="0.25">
      <c r="A14" s="11" t="s">
        <v>26</v>
      </c>
      <c r="B14" s="12" t="s">
        <v>27</v>
      </c>
      <c r="C14" s="26">
        <v>572308900</v>
      </c>
      <c r="D14" s="13">
        <v>505546692.56</v>
      </c>
      <c r="E14" s="14">
        <v>500942585.12</v>
      </c>
      <c r="F14" s="14">
        <v>492118356.04000002</v>
      </c>
      <c r="G14" s="28">
        <f t="shared" si="0"/>
        <v>85.988240972663547</v>
      </c>
      <c r="H14" s="37" t="s">
        <v>176</v>
      </c>
    </row>
    <row r="15" spans="1:8" ht="15.75" x14ac:dyDescent="0.25">
      <c r="A15" s="15" t="s">
        <v>28</v>
      </c>
      <c r="B15" s="16" t="s">
        <v>29</v>
      </c>
      <c r="C15" s="24">
        <f t="shared" ref="C15:F15" si="1">SUM(C16)</f>
        <v>28372400</v>
      </c>
      <c r="D15" s="17">
        <f t="shared" si="1"/>
        <v>28372400</v>
      </c>
      <c r="E15" s="17">
        <f t="shared" si="1"/>
        <v>28372400</v>
      </c>
      <c r="F15" s="17">
        <f t="shared" si="1"/>
        <v>22892737.100000001</v>
      </c>
      <c r="G15" s="29">
        <f t="shared" si="0"/>
        <v>80.686643005174048</v>
      </c>
      <c r="H15" s="38"/>
    </row>
    <row r="16" spans="1:8" ht="31.5" x14ac:dyDescent="0.25">
      <c r="A16" s="11" t="s">
        <v>30</v>
      </c>
      <c r="B16" s="12" t="s">
        <v>31</v>
      </c>
      <c r="C16" s="26">
        <v>28372400</v>
      </c>
      <c r="D16" s="13">
        <v>28372400</v>
      </c>
      <c r="E16" s="14">
        <v>28372400</v>
      </c>
      <c r="F16" s="14">
        <v>22892737.100000001</v>
      </c>
      <c r="G16" s="28">
        <f t="shared" si="0"/>
        <v>80.686643005174048</v>
      </c>
      <c r="H16" s="37" t="s">
        <v>160</v>
      </c>
    </row>
    <row r="17" spans="1:8" ht="31.5" x14ac:dyDescent="0.25">
      <c r="A17" s="15" t="s">
        <v>32</v>
      </c>
      <c r="B17" s="16" t="s">
        <v>33</v>
      </c>
      <c r="C17" s="24">
        <f t="shared" ref="C17:F17" si="2">SUM(C18:C21)</f>
        <v>311478100</v>
      </c>
      <c r="D17" s="17">
        <f t="shared" si="2"/>
        <v>310933806.49000001</v>
      </c>
      <c r="E17" s="17">
        <f t="shared" si="2"/>
        <v>308459138.79000002</v>
      </c>
      <c r="F17" s="17">
        <f t="shared" si="2"/>
        <v>308459138.79000002</v>
      </c>
      <c r="G17" s="29">
        <f t="shared" si="0"/>
        <v>99.030762930042286</v>
      </c>
      <c r="H17" s="38"/>
    </row>
    <row r="18" spans="1:8" ht="78.75" x14ac:dyDescent="0.25">
      <c r="A18" s="11" t="s">
        <v>34</v>
      </c>
      <c r="B18" s="12" t="s">
        <v>35</v>
      </c>
      <c r="C18" s="26">
        <v>49328100</v>
      </c>
      <c r="D18" s="13">
        <v>53503317</v>
      </c>
      <c r="E18" s="14">
        <v>53503317</v>
      </c>
      <c r="F18" s="14">
        <v>53503317</v>
      </c>
      <c r="G18" s="28">
        <f t="shared" si="0"/>
        <v>108.46417559159991</v>
      </c>
      <c r="H18" s="37" t="s">
        <v>161</v>
      </c>
    </row>
    <row r="19" spans="1:8" ht="47.25" x14ac:dyDescent="0.25">
      <c r="A19" s="11" t="s">
        <v>36</v>
      </c>
      <c r="B19" s="12" t="s">
        <v>37</v>
      </c>
      <c r="C19" s="26">
        <v>17975800</v>
      </c>
      <c r="D19" s="13">
        <v>12966228.17</v>
      </c>
      <c r="E19" s="14">
        <v>12932650.890000001</v>
      </c>
      <c r="F19" s="14">
        <v>12932650.890000001</v>
      </c>
      <c r="G19" s="28">
        <f t="shared" si="0"/>
        <v>71.944786268205036</v>
      </c>
      <c r="H19" s="37" t="s">
        <v>178</v>
      </c>
    </row>
    <row r="20" spans="1:8" ht="15.75" x14ac:dyDescent="0.25">
      <c r="A20" s="11" t="s">
        <v>38</v>
      </c>
      <c r="B20" s="12" t="s">
        <v>39</v>
      </c>
      <c r="C20" s="26">
        <v>182983500</v>
      </c>
      <c r="D20" s="13">
        <v>184552796.88999999</v>
      </c>
      <c r="E20" s="14">
        <v>184323908.16999999</v>
      </c>
      <c r="F20" s="14">
        <v>184323908.16999999</v>
      </c>
      <c r="G20" s="28">
        <f t="shared" si="0"/>
        <v>100.73252952861868</v>
      </c>
      <c r="H20" s="37"/>
    </row>
    <row r="21" spans="1:8" ht="47.25" x14ac:dyDescent="0.25">
      <c r="A21" s="11" t="s">
        <v>40</v>
      </c>
      <c r="B21" s="12" t="s">
        <v>41</v>
      </c>
      <c r="C21" s="26">
        <v>61190700</v>
      </c>
      <c r="D21" s="13">
        <v>59911464.43</v>
      </c>
      <c r="E21" s="14">
        <v>57699262.729999997</v>
      </c>
      <c r="F21" s="14">
        <v>57699262.729999997</v>
      </c>
      <c r="G21" s="28">
        <f t="shared" si="0"/>
        <v>94.29417007813278</v>
      </c>
      <c r="H21" s="37" t="s">
        <v>178</v>
      </c>
    </row>
    <row r="22" spans="1:8" ht="15.75" x14ac:dyDescent="0.25">
      <c r="A22" s="15" t="s">
        <v>42</v>
      </c>
      <c r="B22" s="16" t="s">
        <v>43</v>
      </c>
      <c r="C22" s="24">
        <f t="shared" ref="C22:F22" si="3">SUM(C23:C31)</f>
        <v>8865041476.5499992</v>
      </c>
      <c r="D22" s="17">
        <f t="shared" si="3"/>
        <v>14325361265.859999</v>
      </c>
      <c r="E22" s="17">
        <f t="shared" si="3"/>
        <v>14821694817.02</v>
      </c>
      <c r="F22" s="17">
        <f t="shared" si="3"/>
        <v>14543661698.82</v>
      </c>
      <c r="G22" s="29">
        <f t="shared" si="0"/>
        <v>164.05632999339269</v>
      </c>
      <c r="H22" s="38"/>
    </row>
    <row r="23" spans="1:8" ht="173.25" x14ac:dyDescent="0.25">
      <c r="A23" s="11" t="s">
        <v>44</v>
      </c>
      <c r="B23" s="12" t="s">
        <v>45</v>
      </c>
      <c r="C23" s="26">
        <v>247770316</v>
      </c>
      <c r="D23" s="13">
        <v>367365634.19</v>
      </c>
      <c r="E23" s="14">
        <v>296437055.74000001</v>
      </c>
      <c r="F23" s="14">
        <v>268859531.75999999</v>
      </c>
      <c r="G23" s="28">
        <f t="shared" si="0"/>
        <v>108.51159900849463</v>
      </c>
      <c r="H23" s="37" t="s">
        <v>175</v>
      </c>
    </row>
    <row r="24" spans="1:8" ht="141.75" customHeight="1" x14ac:dyDescent="0.25">
      <c r="A24" s="11" t="s">
        <v>46</v>
      </c>
      <c r="B24" s="12" t="s">
        <v>47</v>
      </c>
      <c r="C24" s="26">
        <v>901500</v>
      </c>
      <c r="D24" s="13">
        <v>5084045</v>
      </c>
      <c r="E24" s="14">
        <v>5084045</v>
      </c>
      <c r="F24" s="14">
        <v>5084045</v>
      </c>
      <c r="G24" s="28">
        <f t="shared" si="0"/>
        <v>563.95396561286736</v>
      </c>
      <c r="H24" s="39" t="s">
        <v>165</v>
      </c>
    </row>
    <row r="25" spans="1:8" ht="145.5" customHeight="1" x14ac:dyDescent="0.25">
      <c r="A25" s="11" t="s">
        <v>48</v>
      </c>
      <c r="B25" s="12" t="s">
        <v>49</v>
      </c>
      <c r="C25" s="26">
        <v>1060008500</v>
      </c>
      <c r="D25" s="13">
        <v>2864317100.9200001</v>
      </c>
      <c r="E25" s="14">
        <v>3207897280.1399999</v>
      </c>
      <c r="F25" s="14">
        <v>3083971008.75</v>
      </c>
      <c r="G25" s="28">
        <f t="shared" si="0"/>
        <v>290.93832820680211</v>
      </c>
      <c r="H25" s="39" t="s">
        <v>165</v>
      </c>
    </row>
    <row r="26" spans="1:8" ht="47.25" x14ac:dyDescent="0.25">
      <c r="A26" s="11" t="s">
        <v>50</v>
      </c>
      <c r="B26" s="12" t="s">
        <v>51</v>
      </c>
      <c r="C26" s="26">
        <v>17683800</v>
      </c>
      <c r="D26" s="13">
        <v>14373278.76</v>
      </c>
      <c r="E26" s="14">
        <v>16134015.76</v>
      </c>
      <c r="F26" s="14">
        <v>16134015.76</v>
      </c>
      <c r="G26" s="28">
        <f t="shared" si="0"/>
        <v>91.23613567219715</v>
      </c>
      <c r="H26" s="37" t="s">
        <v>184</v>
      </c>
    </row>
    <row r="27" spans="1:8" ht="15.75" x14ac:dyDescent="0.25">
      <c r="A27" s="11" t="s">
        <v>52</v>
      </c>
      <c r="B27" s="12" t="s">
        <v>53</v>
      </c>
      <c r="C27" s="26">
        <v>296263000</v>
      </c>
      <c r="D27" s="13">
        <v>285376650.06</v>
      </c>
      <c r="E27" s="14">
        <v>285241618.97000003</v>
      </c>
      <c r="F27" s="14">
        <v>281641319.41000003</v>
      </c>
      <c r="G27" s="28">
        <f t="shared" si="0"/>
        <v>95.064628188467694</v>
      </c>
      <c r="H27" s="37"/>
    </row>
    <row r="28" spans="1:8" ht="78.75" x14ac:dyDescent="0.25">
      <c r="A28" s="11" t="s">
        <v>54</v>
      </c>
      <c r="B28" s="12" t="s">
        <v>55</v>
      </c>
      <c r="C28" s="26">
        <v>201195700</v>
      </c>
      <c r="D28" s="13">
        <v>437699989</v>
      </c>
      <c r="E28" s="14">
        <v>505826191.61000001</v>
      </c>
      <c r="F28" s="14">
        <v>505826191.61000001</v>
      </c>
      <c r="G28" s="28">
        <f t="shared" si="0"/>
        <v>251.41004087562507</v>
      </c>
      <c r="H28" s="37" t="s">
        <v>163</v>
      </c>
    </row>
    <row r="29" spans="1:8" ht="110.25" x14ac:dyDescent="0.25">
      <c r="A29" s="11" t="s">
        <v>56</v>
      </c>
      <c r="B29" s="12" t="s">
        <v>57</v>
      </c>
      <c r="C29" s="26">
        <v>3468584760.5500002</v>
      </c>
      <c r="D29" s="13">
        <v>7705065328.1400003</v>
      </c>
      <c r="E29" s="14">
        <v>7898454780.8800001</v>
      </c>
      <c r="F29" s="14">
        <v>7775617503.6099997</v>
      </c>
      <c r="G29" s="28">
        <f t="shared" si="0"/>
        <v>224.17262487127601</v>
      </c>
      <c r="H29" s="37" t="s">
        <v>164</v>
      </c>
    </row>
    <row r="30" spans="1:8" ht="110.25" x14ac:dyDescent="0.25">
      <c r="A30" s="11" t="s">
        <v>58</v>
      </c>
      <c r="B30" s="12" t="s">
        <v>59</v>
      </c>
      <c r="C30" s="26">
        <v>239844200</v>
      </c>
      <c r="D30" s="13">
        <v>329329133.97000003</v>
      </c>
      <c r="E30" s="14">
        <v>315524753.73000002</v>
      </c>
      <c r="F30" s="14">
        <v>315524753.45999998</v>
      </c>
      <c r="G30" s="28">
        <f t="shared" si="0"/>
        <v>131.55404777768234</v>
      </c>
      <c r="H30" s="37" t="s">
        <v>164</v>
      </c>
    </row>
    <row r="31" spans="1:8" ht="31.5" x14ac:dyDescent="0.25">
      <c r="A31" s="11" t="s">
        <v>60</v>
      </c>
      <c r="B31" s="12" t="s">
        <v>61</v>
      </c>
      <c r="C31" s="26">
        <v>3332789700</v>
      </c>
      <c r="D31" s="13">
        <v>2316750105.8200002</v>
      </c>
      <c r="E31" s="14">
        <v>2291095075.1900001</v>
      </c>
      <c r="F31" s="14">
        <v>2291003329.46</v>
      </c>
      <c r="G31" s="28">
        <f t="shared" si="0"/>
        <v>68.741310904195359</v>
      </c>
      <c r="H31" s="37" t="s">
        <v>170</v>
      </c>
    </row>
    <row r="32" spans="1:8" ht="15.75" x14ac:dyDescent="0.25">
      <c r="A32" s="15" t="s">
        <v>62</v>
      </c>
      <c r="B32" s="16" t="s">
        <v>63</v>
      </c>
      <c r="C32" s="24">
        <f t="shared" ref="C32:F32" si="4">SUM(C33:C36)</f>
        <v>2274872045.46</v>
      </c>
      <c r="D32" s="17">
        <f t="shared" si="4"/>
        <v>3095650541.6300001</v>
      </c>
      <c r="E32" s="17">
        <f t="shared" si="4"/>
        <v>3037353790.7399998</v>
      </c>
      <c r="F32" s="17">
        <f t="shared" si="4"/>
        <v>3037353787.3199997</v>
      </c>
      <c r="G32" s="29">
        <f t="shared" si="0"/>
        <v>133.51756611461718</v>
      </c>
      <c r="H32" s="38"/>
    </row>
    <row r="33" spans="1:8" ht="110.25" x14ac:dyDescent="0.25">
      <c r="A33" s="11" t="s">
        <v>64</v>
      </c>
      <c r="B33" s="12" t="s">
        <v>65</v>
      </c>
      <c r="C33" s="26">
        <v>1314139345.46</v>
      </c>
      <c r="D33" s="13">
        <v>1765715091.78</v>
      </c>
      <c r="E33" s="14">
        <v>1702362350.75</v>
      </c>
      <c r="F33" s="14">
        <v>1702362347.3399999</v>
      </c>
      <c r="G33" s="28">
        <f t="shared" si="0"/>
        <v>129.54199668560312</v>
      </c>
      <c r="H33" s="37" t="s">
        <v>168</v>
      </c>
    </row>
    <row r="34" spans="1:8" ht="145.5" customHeight="1" x14ac:dyDescent="0.25">
      <c r="A34" s="11" t="s">
        <v>66</v>
      </c>
      <c r="B34" s="12" t="s">
        <v>67</v>
      </c>
      <c r="C34" s="26">
        <v>794120200</v>
      </c>
      <c r="D34" s="13">
        <v>1136053274.8900001</v>
      </c>
      <c r="E34" s="14">
        <v>1133951543.0699999</v>
      </c>
      <c r="F34" s="14">
        <v>1133951543.0599999</v>
      </c>
      <c r="G34" s="28">
        <f t="shared" si="0"/>
        <v>142.79343896049991</v>
      </c>
      <c r="H34" s="39" t="s">
        <v>165</v>
      </c>
    </row>
    <row r="35" spans="1:8" ht="47.25" x14ac:dyDescent="0.25">
      <c r="A35" s="11" t="s">
        <v>68</v>
      </c>
      <c r="B35" s="12" t="s">
        <v>69</v>
      </c>
      <c r="C35" s="26">
        <v>38059200</v>
      </c>
      <c r="D35" s="13">
        <v>61905880.210000001</v>
      </c>
      <c r="E35" s="14">
        <v>72366400.209999993</v>
      </c>
      <c r="F35" s="14">
        <v>72366400.209999993</v>
      </c>
      <c r="G35" s="28">
        <f t="shared" si="0"/>
        <v>190.1416745753983</v>
      </c>
      <c r="H35" s="37" t="s">
        <v>179</v>
      </c>
    </row>
    <row r="36" spans="1:8" ht="31.5" x14ac:dyDescent="0.25">
      <c r="A36" s="11" t="s">
        <v>70</v>
      </c>
      <c r="B36" s="12" t="s">
        <v>71</v>
      </c>
      <c r="C36" s="26">
        <v>128553300</v>
      </c>
      <c r="D36" s="13">
        <v>131976294.75</v>
      </c>
      <c r="E36" s="14">
        <v>128673496.70999999</v>
      </c>
      <c r="F36" s="14">
        <v>128673496.70999999</v>
      </c>
      <c r="G36" s="28">
        <f t="shared" si="0"/>
        <v>100.09349951343138</v>
      </c>
      <c r="H36" s="37"/>
    </row>
    <row r="37" spans="1:8" ht="15.75" x14ac:dyDescent="0.25">
      <c r="A37" s="15" t="s">
        <v>72</v>
      </c>
      <c r="B37" s="16" t="s">
        <v>73</v>
      </c>
      <c r="C37" s="24">
        <f t="shared" ref="C37:F37" si="5">SUM(C38:C40)</f>
        <v>24967800</v>
      </c>
      <c r="D37" s="17">
        <f t="shared" si="5"/>
        <v>26521385.66</v>
      </c>
      <c r="E37" s="17">
        <f t="shared" si="5"/>
        <v>26594772.030000001</v>
      </c>
      <c r="F37" s="17">
        <f t="shared" si="5"/>
        <v>26594772.030000001</v>
      </c>
      <c r="G37" s="29">
        <f t="shared" si="0"/>
        <v>106.51628109004399</v>
      </c>
      <c r="H37" s="38"/>
    </row>
    <row r="38" spans="1:8" ht="15.75" x14ac:dyDescent="0.25">
      <c r="A38" s="11" t="s">
        <v>74</v>
      </c>
      <c r="B38" s="12" t="s">
        <v>75</v>
      </c>
      <c r="C38" s="26">
        <v>905100</v>
      </c>
      <c r="D38" s="13">
        <v>905100</v>
      </c>
      <c r="E38" s="14">
        <v>905100</v>
      </c>
      <c r="F38" s="14">
        <v>905100</v>
      </c>
      <c r="G38" s="28">
        <f t="shared" si="0"/>
        <v>100</v>
      </c>
      <c r="H38" s="37"/>
    </row>
    <row r="39" spans="1:8" ht="31.5" x14ac:dyDescent="0.25">
      <c r="A39" s="11" t="s">
        <v>76</v>
      </c>
      <c r="B39" s="12" t="s">
        <v>77</v>
      </c>
      <c r="C39" s="26">
        <v>22562700</v>
      </c>
      <c r="D39" s="13">
        <v>23662107.719999999</v>
      </c>
      <c r="E39" s="14">
        <v>23579973.350000001</v>
      </c>
      <c r="F39" s="14">
        <v>23579973.350000001</v>
      </c>
      <c r="G39" s="28">
        <f t="shared" si="0"/>
        <v>104.50865078204295</v>
      </c>
      <c r="H39" s="37"/>
    </row>
    <row r="40" spans="1:8" ht="47.25" x14ac:dyDescent="0.25">
      <c r="A40" s="11" t="s">
        <v>78</v>
      </c>
      <c r="B40" s="12" t="s">
        <v>79</v>
      </c>
      <c r="C40" s="26">
        <v>1500000</v>
      </c>
      <c r="D40" s="13">
        <v>1954177.94</v>
      </c>
      <c r="E40" s="14">
        <v>2109698.6800000002</v>
      </c>
      <c r="F40" s="14">
        <v>2109698.6800000002</v>
      </c>
      <c r="G40" s="28">
        <f t="shared" si="0"/>
        <v>140.64657866666667</v>
      </c>
      <c r="H40" s="37" t="s">
        <v>179</v>
      </c>
    </row>
    <row r="41" spans="1:8" ht="15.75" x14ac:dyDescent="0.25">
      <c r="A41" s="15" t="s">
        <v>80</v>
      </c>
      <c r="B41" s="16" t="s">
        <v>81</v>
      </c>
      <c r="C41" s="24">
        <f t="shared" ref="C41:F41" si="6">SUM(C42:C47)</f>
        <v>10387241234</v>
      </c>
      <c r="D41" s="17">
        <f t="shared" si="6"/>
        <v>11231733996.469999</v>
      </c>
      <c r="E41" s="17">
        <f t="shared" si="6"/>
        <v>11258860576.420002</v>
      </c>
      <c r="F41" s="17">
        <f t="shared" si="6"/>
        <v>11241321591.17</v>
      </c>
      <c r="G41" s="29">
        <f t="shared" si="0"/>
        <v>108.2223984013617</v>
      </c>
      <c r="H41" s="38"/>
    </row>
    <row r="42" spans="1:8" ht="15.75" x14ac:dyDescent="0.25">
      <c r="A42" s="11" t="s">
        <v>82</v>
      </c>
      <c r="B42" s="12" t="s">
        <v>83</v>
      </c>
      <c r="C42" s="26">
        <v>2943196867</v>
      </c>
      <c r="D42" s="13">
        <v>3010625910.0700002</v>
      </c>
      <c r="E42" s="14">
        <v>2985155427.1100001</v>
      </c>
      <c r="F42" s="14">
        <v>2982748684.5900002</v>
      </c>
      <c r="G42" s="28">
        <f t="shared" si="0"/>
        <v>101.34383866853989</v>
      </c>
      <c r="H42" s="37"/>
    </row>
    <row r="43" spans="1:8" ht="170.25" customHeight="1" x14ac:dyDescent="0.25">
      <c r="A43" s="11" t="s">
        <v>84</v>
      </c>
      <c r="B43" s="12" t="s">
        <v>85</v>
      </c>
      <c r="C43" s="26">
        <v>5707010577</v>
      </c>
      <c r="D43" s="13">
        <v>6439738891.75</v>
      </c>
      <c r="E43" s="14">
        <v>6434750354.6800003</v>
      </c>
      <c r="F43" s="14">
        <v>6420515369.2600002</v>
      </c>
      <c r="G43" s="28">
        <f t="shared" si="0"/>
        <v>112.50225109333979</v>
      </c>
      <c r="H43" s="40" t="s">
        <v>166</v>
      </c>
    </row>
    <row r="44" spans="1:8" ht="15.75" x14ac:dyDescent="0.25">
      <c r="A44" s="11" t="s">
        <v>86</v>
      </c>
      <c r="B44" s="12" t="s">
        <v>87</v>
      </c>
      <c r="C44" s="26">
        <v>1124276450</v>
      </c>
      <c r="D44" s="13">
        <v>1128307104.6700001</v>
      </c>
      <c r="E44" s="14">
        <v>1151554391.53</v>
      </c>
      <c r="F44" s="14">
        <v>1151152110.1700001</v>
      </c>
      <c r="G44" s="28">
        <f t="shared" si="0"/>
        <v>102.39048502439059</v>
      </c>
      <c r="H44" s="37"/>
    </row>
    <row r="45" spans="1:8" ht="47.25" x14ac:dyDescent="0.25">
      <c r="A45" s="11" t="s">
        <v>88</v>
      </c>
      <c r="B45" s="12" t="s">
        <v>89</v>
      </c>
      <c r="C45" s="26">
        <v>127778520</v>
      </c>
      <c r="D45" s="13">
        <v>149174046</v>
      </c>
      <c r="E45" s="14">
        <v>155562658.34</v>
      </c>
      <c r="F45" s="14">
        <v>155517144.72</v>
      </c>
      <c r="G45" s="28">
        <f t="shared" si="0"/>
        <v>121.70836281403166</v>
      </c>
      <c r="H45" s="37" t="s">
        <v>179</v>
      </c>
    </row>
    <row r="46" spans="1:8" ht="187.5" customHeight="1" x14ac:dyDescent="0.25">
      <c r="A46" s="11" t="s">
        <v>90</v>
      </c>
      <c r="B46" s="12" t="s">
        <v>91</v>
      </c>
      <c r="C46" s="26">
        <v>181147820</v>
      </c>
      <c r="D46" s="13">
        <v>215727685.75</v>
      </c>
      <c r="E46" s="14">
        <v>219163749.58000001</v>
      </c>
      <c r="F46" s="14">
        <v>218728187.84999999</v>
      </c>
      <c r="G46" s="28">
        <f t="shared" si="0"/>
        <v>120.7456914745096</v>
      </c>
      <c r="H46" s="40" t="s">
        <v>180</v>
      </c>
    </row>
    <row r="47" spans="1:8" ht="15.75" x14ac:dyDescent="0.25">
      <c r="A47" s="11" t="s">
        <v>92</v>
      </c>
      <c r="B47" s="12" t="s">
        <v>93</v>
      </c>
      <c r="C47" s="26">
        <v>303831000</v>
      </c>
      <c r="D47" s="13">
        <v>288160358.23000002</v>
      </c>
      <c r="E47" s="14">
        <v>312673995.18000001</v>
      </c>
      <c r="F47" s="14">
        <v>312660094.57999998</v>
      </c>
      <c r="G47" s="28">
        <f t="shared" si="0"/>
        <v>102.90592289134419</v>
      </c>
      <c r="H47" s="37"/>
    </row>
    <row r="48" spans="1:8" ht="15.75" x14ac:dyDescent="0.25">
      <c r="A48" s="15" t="s">
        <v>94</v>
      </c>
      <c r="B48" s="16" t="s">
        <v>95</v>
      </c>
      <c r="C48" s="24">
        <f t="shared" ref="C48:F48" si="7">SUM(C49:C50)</f>
        <v>439539940</v>
      </c>
      <c r="D48" s="17">
        <f t="shared" si="7"/>
        <v>1058825987.6799999</v>
      </c>
      <c r="E48" s="17">
        <f t="shared" si="7"/>
        <v>1085702874.7</v>
      </c>
      <c r="F48" s="17">
        <f t="shared" si="7"/>
        <v>1032759569.54</v>
      </c>
      <c r="G48" s="29">
        <f t="shared" si="0"/>
        <v>234.96375995774125</v>
      </c>
      <c r="H48" s="38"/>
    </row>
    <row r="49" spans="1:8" ht="144" customHeight="1" x14ac:dyDescent="0.25">
      <c r="A49" s="11" t="s">
        <v>96</v>
      </c>
      <c r="B49" s="12" t="s">
        <v>97</v>
      </c>
      <c r="C49" s="26">
        <v>401447340</v>
      </c>
      <c r="D49" s="13">
        <v>1020487211.02</v>
      </c>
      <c r="E49" s="14">
        <v>1047436237.01</v>
      </c>
      <c r="F49" s="14">
        <v>994492937.05999994</v>
      </c>
      <c r="G49" s="28">
        <f t="shared" si="0"/>
        <v>247.72687173864446</v>
      </c>
      <c r="H49" s="39" t="s">
        <v>165</v>
      </c>
    </row>
    <row r="50" spans="1:8" ht="15.75" x14ac:dyDescent="0.25">
      <c r="A50" s="11" t="s">
        <v>98</v>
      </c>
      <c r="B50" s="12" t="s">
        <v>99</v>
      </c>
      <c r="C50" s="26">
        <v>38092600</v>
      </c>
      <c r="D50" s="13">
        <v>38338776.659999996</v>
      </c>
      <c r="E50" s="14">
        <v>38266637.689999998</v>
      </c>
      <c r="F50" s="14">
        <v>38266632.479999997</v>
      </c>
      <c r="G50" s="28">
        <f t="shared" si="0"/>
        <v>100.45686689803269</v>
      </c>
      <c r="H50" s="37"/>
    </row>
    <row r="51" spans="1:8" ht="15.75" x14ac:dyDescent="0.25">
      <c r="A51" s="15" t="s">
        <v>100</v>
      </c>
      <c r="B51" s="16" t="s">
        <v>101</v>
      </c>
      <c r="C51" s="24">
        <f t="shared" ref="C51:F51" si="8">SUM(C52:C57)</f>
        <v>7045242500</v>
      </c>
      <c r="D51" s="17">
        <f t="shared" si="8"/>
        <v>7966516931.7299995</v>
      </c>
      <c r="E51" s="17">
        <f t="shared" si="8"/>
        <v>4339119558.5299997</v>
      </c>
      <c r="F51" s="17">
        <f t="shared" si="8"/>
        <v>4326661962.2600002</v>
      </c>
      <c r="G51" s="29">
        <f t="shared" si="0"/>
        <v>61.412534235123914</v>
      </c>
      <c r="H51" s="38"/>
    </row>
    <row r="52" spans="1:8" ht="15.75" x14ac:dyDescent="0.25">
      <c r="A52" s="11" t="s">
        <v>102</v>
      </c>
      <c r="B52" s="12" t="s">
        <v>103</v>
      </c>
      <c r="C52" s="26">
        <v>1003630074</v>
      </c>
      <c r="D52" s="13">
        <v>1038424995.92</v>
      </c>
      <c r="E52" s="14">
        <v>1031023768.85</v>
      </c>
      <c r="F52" s="14">
        <v>1031023768.85</v>
      </c>
      <c r="G52" s="28">
        <f t="shared" si="0"/>
        <v>102.7294613383616</v>
      </c>
      <c r="H52" s="37"/>
    </row>
    <row r="53" spans="1:8" ht="31.5" x14ac:dyDescent="0.25">
      <c r="A53" s="11" t="s">
        <v>104</v>
      </c>
      <c r="B53" s="12" t="s">
        <v>105</v>
      </c>
      <c r="C53" s="26">
        <v>443166548</v>
      </c>
      <c r="D53" s="13">
        <v>421426791.37</v>
      </c>
      <c r="E53" s="14">
        <v>409634332.05000001</v>
      </c>
      <c r="F53" s="14">
        <v>409162461.25999999</v>
      </c>
      <c r="G53" s="28">
        <f t="shared" si="0"/>
        <v>92.327018613327283</v>
      </c>
      <c r="H53" s="37" t="s">
        <v>160</v>
      </c>
    </row>
    <row r="54" spans="1:8" ht="31.5" x14ac:dyDescent="0.25">
      <c r="A54" s="11" t="s">
        <v>106</v>
      </c>
      <c r="B54" s="12" t="s">
        <v>107</v>
      </c>
      <c r="C54" s="26">
        <v>34392200</v>
      </c>
      <c r="D54" s="13">
        <v>30368722.109999999</v>
      </c>
      <c r="E54" s="14">
        <v>29135604.300000001</v>
      </c>
      <c r="F54" s="14">
        <v>29135604.300000001</v>
      </c>
      <c r="G54" s="28">
        <f t="shared" si="0"/>
        <v>84.71573292781504</v>
      </c>
      <c r="H54" s="37" t="s">
        <v>160</v>
      </c>
    </row>
    <row r="55" spans="1:8" ht="15.75" x14ac:dyDescent="0.25">
      <c r="A55" s="11" t="s">
        <v>108</v>
      </c>
      <c r="B55" s="12" t="s">
        <v>109</v>
      </c>
      <c r="C55" s="26">
        <v>125230223</v>
      </c>
      <c r="D55" s="13">
        <v>125377815</v>
      </c>
      <c r="E55" s="14">
        <v>119935357.11</v>
      </c>
      <c r="F55" s="14">
        <v>119932753.13</v>
      </c>
      <c r="G55" s="28">
        <f t="shared" si="0"/>
        <v>95.769815190698822</v>
      </c>
      <c r="H55" s="37"/>
    </row>
    <row r="56" spans="1:8" ht="31.5" x14ac:dyDescent="0.25">
      <c r="A56" s="11" t="s">
        <v>110</v>
      </c>
      <c r="B56" s="12" t="s">
        <v>111</v>
      </c>
      <c r="C56" s="26">
        <v>88495973</v>
      </c>
      <c r="D56" s="13">
        <v>88495973</v>
      </c>
      <c r="E56" s="14">
        <v>87979175.069999993</v>
      </c>
      <c r="F56" s="14">
        <v>87979175.069999993</v>
      </c>
      <c r="G56" s="28">
        <f t="shared" si="0"/>
        <v>99.416020964027368</v>
      </c>
      <c r="H56" s="37"/>
    </row>
    <row r="57" spans="1:8" ht="63" x14ac:dyDescent="0.25">
      <c r="A57" s="11" t="s">
        <v>112</v>
      </c>
      <c r="B57" s="12" t="s">
        <v>113</v>
      </c>
      <c r="C57" s="26">
        <v>5350327482</v>
      </c>
      <c r="D57" s="13">
        <v>6262422634.3299999</v>
      </c>
      <c r="E57" s="14">
        <v>2661411321.1500001</v>
      </c>
      <c r="F57" s="14">
        <v>2649428199.6500001</v>
      </c>
      <c r="G57" s="28">
        <f t="shared" si="0"/>
        <v>49.518991287232758</v>
      </c>
      <c r="H57" s="41" t="s">
        <v>162</v>
      </c>
    </row>
    <row r="58" spans="1:8" ht="15.75" x14ac:dyDescent="0.25">
      <c r="A58" s="15" t="s">
        <v>114</v>
      </c>
      <c r="B58" s="16" t="s">
        <v>115</v>
      </c>
      <c r="C58" s="24">
        <f t="shared" ref="C58:F58" si="9">SUM(C59:C63)</f>
        <v>8985393734</v>
      </c>
      <c r="D58" s="17">
        <f t="shared" si="9"/>
        <v>8801835697.4200001</v>
      </c>
      <c r="E58" s="17">
        <f t="shared" si="9"/>
        <v>12464581149.050001</v>
      </c>
      <c r="F58" s="17">
        <f t="shared" si="9"/>
        <v>12114471364.140001</v>
      </c>
      <c r="G58" s="29">
        <f t="shared" si="0"/>
        <v>134.82404581003306</v>
      </c>
      <c r="H58" s="38"/>
    </row>
    <row r="59" spans="1:8" ht="15.75" x14ac:dyDescent="0.25">
      <c r="A59" s="11" t="s">
        <v>116</v>
      </c>
      <c r="B59" s="12" t="s">
        <v>117</v>
      </c>
      <c r="C59" s="26">
        <v>241309200</v>
      </c>
      <c r="D59" s="13">
        <v>245306700</v>
      </c>
      <c r="E59" s="14">
        <v>245296306.99000001</v>
      </c>
      <c r="F59" s="14">
        <v>245296306.99000001</v>
      </c>
      <c r="G59" s="28">
        <f t="shared" si="0"/>
        <v>101.65228138421578</v>
      </c>
      <c r="H59" s="37"/>
    </row>
    <row r="60" spans="1:8" ht="15.75" x14ac:dyDescent="0.25">
      <c r="A60" s="11" t="s">
        <v>118</v>
      </c>
      <c r="B60" s="12" t="s">
        <v>119</v>
      </c>
      <c r="C60" s="26">
        <v>1353504680</v>
      </c>
      <c r="D60" s="13">
        <v>1356432860.1900001</v>
      </c>
      <c r="E60" s="14">
        <v>1369270495.8599999</v>
      </c>
      <c r="F60" s="14">
        <v>1347067966.99</v>
      </c>
      <c r="G60" s="28">
        <f t="shared" si="0"/>
        <v>99.524441022989294</v>
      </c>
      <c r="H60" s="37"/>
    </row>
    <row r="61" spans="1:8" ht="62.25" customHeight="1" x14ac:dyDescent="0.25">
      <c r="A61" s="11" t="s">
        <v>120</v>
      </c>
      <c r="B61" s="12" t="s">
        <v>121</v>
      </c>
      <c r="C61" s="26">
        <v>6683008265</v>
      </c>
      <c r="D61" s="13">
        <v>5914371421.1899996</v>
      </c>
      <c r="E61" s="14">
        <v>9533158178.5300007</v>
      </c>
      <c r="F61" s="14">
        <v>9212805432.5200005</v>
      </c>
      <c r="G61" s="28">
        <f t="shared" si="0"/>
        <v>137.85416787180947</v>
      </c>
      <c r="H61" s="41" t="s">
        <v>174</v>
      </c>
    </row>
    <row r="62" spans="1:8" ht="313.5" customHeight="1" x14ac:dyDescent="0.25">
      <c r="A62" s="11" t="s">
        <v>122</v>
      </c>
      <c r="B62" s="12" t="s">
        <v>123</v>
      </c>
      <c r="C62" s="26">
        <v>275951500</v>
      </c>
      <c r="D62" s="13">
        <v>882653279.01999998</v>
      </c>
      <c r="E62" s="14">
        <v>915275671.82000005</v>
      </c>
      <c r="F62" s="14">
        <v>912040822.37</v>
      </c>
      <c r="G62" s="28">
        <f t="shared" si="0"/>
        <v>330.50765165980255</v>
      </c>
      <c r="H62" s="41" t="s">
        <v>167</v>
      </c>
    </row>
    <row r="63" spans="1:8" ht="68.25" customHeight="1" x14ac:dyDescent="0.25">
      <c r="A63" s="11" t="s">
        <v>124</v>
      </c>
      <c r="B63" s="12" t="s">
        <v>125</v>
      </c>
      <c r="C63" s="26">
        <v>431620089</v>
      </c>
      <c r="D63" s="13">
        <v>403071437.01999998</v>
      </c>
      <c r="E63" s="14">
        <v>401580495.85000002</v>
      </c>
      <c r="F63" s="14">
        <v>397260835.26999998</v>
      </c>
      <c r="G63" s="28">
        <f t="shared" si="0"/>
        <v>92.039468364504231</v>
      </c>
      <c r="H63" s="37" t="s">
        <v>181</v>
      </c>
    </row>
    <row r="64" spans="1:8" ht="15.75" x14ac:dyDescent="0.25">
      <c r="A64" s="15" t="s">
        <v>126</v>
      </c>
      <c r="B64" s="16" t="s">
        <v>127</v>
      </c>
      <c r="C64" s="24">
        <f t="shared" ref="C64:F64" si="10">SUM(C65:C68)</f>
        <v>534682881</v>
      </c>
      <c r="D64" s="17">
        <f t="shared" si="10"/>
        <v>856107114.80999994</v>
      </c>
      <c r="E64" s="17">
        <f t="shared" si="10"/>
        <v>857430762.34000003</v>
      </c>
      <c r="F64" s="17">
        <f t="shared" si="10"/>
        <v>751081888.13000011</v>
      </c>
      <c r="G64" s="29">
        <f t="shared" si="0"/>
        <v>140.47240239397155</v>
      </c>
      <c r="H64" s="38"/>
    </row>
    <row r="65" spans="1:8" ht="47.25" x14ac:dyDescent="0.25">
      <c r="A65" s="11" t="s">
        <v>128</v>
      </c>
      <c r="B65" s="12" t="s">
        <v>129</v>
      </c>
      <c r="C65" s="26">
        <v>65585072</v>
      </c>
      <c r="D65" s="13">
        <v>65167032</v>
      </c>
      <c r="E65" s="14">
        <v>65167032</v>
      </c>
      <c r="F65" s="14">
        <v>61317140.07</v>
      </c>
      <c r="G65" s="28">
        <f t="shared" si="0"/>
        <v>93.492525356989773</v>
      </c>
      <c r="H65" s="37" t="s">
        <v>159</v>
      </c>
    </row>
    <row r="66" spans="1:8" ht="110.25" x14ac:dyDescent="0.25">
      <c r="A66" s="11" t="s">
        <v>130</v>
      </c>
      <c r="B66" s="12" t="s">
        <v>131</v>
      </c>
      <c r="C66" s="26">
        <v>364521500</v>
      </c>
      <c r="D66" s="13">
        <v>555714703.03999996</v>
      </c>
      <c r="E66" s="14">
        <v>557395316.84000003</v>
      </c>
      <c r="F66" s="14">
        <v>556837855.75999999</v>
      </c>
      <c r="G66" s="28">
        <f t="shared" si="0"/>
        <v>152.75857686309314</v>
      </c>
      <c r="H66" s="37" t="s">
        <v>164</v>
      </c>
    </row>
    <row r="67" spans="1:8" ht="110.25" x14ac:dyDescent="0.25">
      <c r="A67" s="11" t="s">
        <v>132</v>
      </c>
      <c r="B67" s="12" t="s">
        <v>133</v>
      </c>
      <c r="C67" s="26">
        <v>79740909</v>
      </c>
      <c r="D67" s="13">
        <v>210506324.77000001</v>
      </c>
      <c r="E67" s="14">
        <v>210500318.50999999</v>
      </c>
      <c r="F67" s="14">
        <v>108558797.31</v>
      </c>
      <c r="G67" s="28">
        <f t="shared" si="0"/>
        <v>136.13940281267674</v>
      </c>
      <c r="H67" s="37" t="s">
        <v>164</v>
      </c>
    </row>
    <row r="68" spans="1:8" ht="31.5" x14ac:dyDescent="0.25">
      <c r="A68" s="11" t="s">
        <v>134</v>
      </c>
      <c r="B68" s="12" t="s">
        <v>135</v>
      </c>
      <c r="C68" s="26">
        <v>24835400</v>
      </c>
      <c r="D68" s="13">
        <v>24719055</v>
      </c>
      <c r="E68" s="14">
        <v>24368094.989999998</v>
      </c>
      <c r="F68" s="14">
        <v>24368094.989999998</v>
      </c>
      <c r="G68" s="28">
        <f t="shared" si="0"/>
        <v>98.118391449302194</v>
      </c>
      <c r="H68" s="37"/>
    </row>
    <row r="69" spans="1:8" ht="15.75" x14ac:dyDescent="0.25">
      <c r="A69" s="15" t="s">
        <v>136</v>
      </c>
      <c r="B69" s="16" t="s">
        <v>137</v>
      </c>
      <c r="C69" s="24">
        <f t="shared" ref="C69:F69" si="11">SUM(C70:C72)</f>
        <v>204755700</v>
      </c>
      <c r="D69" s="17">
        <f t="shared" si="11"/>
        <v>220803864.94</v>
      </c>
      <c r="E69" s="17">
        <f t="shared" si="11"/>
        <v>232401364.94</v>
      </c>
      <c r="F69" s="17">
        <f t="shared" si="11"/>
        <v>232401364.94</v>
      </c>
      <c r="G69" s="29">
        <f t="shared" si="0"/>
        <v>113.50178038511261</v>
      </c>
      <c r="H69" s="38"/>
    </row>
    <row r="70" spans="1:8" ht="63" x14ac:dyDescent="0.25">
      <c r="A70" s="11" t="s">
        <v>138</v>
      </c>
      <c r="B70" s="12" t="s">
        <v>139</v>
      </c>
      <c r="C70" s="26">
        <v>156706000</v>
      </c>
      <c r="D70" s="13">
        <v>170898524.91</v>
      </c>
      <c r="E70" s="14">
        <v>182102024.91</v>
      </c>
      <c r="F70" s="14">
        <v>182102024.91</v>
      </c>
      <c r="G70" s="28">
        <f t="shared" si="0"/>
        <v>116.20615988539046</v>
      </c>
      <c r="H70" s="42" t="s">
        <v>182</v>
      </c>
    </row>
    <row r="71" spans="1:8" ht="47.25" x14ac:dyDescent="0.25">
      <c r="A71" s="11" t="s">
        <v>140</v>
      </c>
      <c r="B71" s="12" t="s">
        <v>141</v>
      </c>
      <c r="C71" s="26">
        <v>43808700</v>
      </c>
      <c r="D71" s="13">
        <v>45978759.240000002</v>
      </c>
      <c r="E71" s="14">
        <v>46372759.240000002</v>
      </c>
      <c r="F71" s="14">
        <v>46372759.240000002</v>
      </c>
      <c r="G71" s="28">
        <f t="shared" ref="G71:G79" si="12">F71/C71*100</f>
        <v>105.85285397649326</v>
      </c>
      <c r="H71" s="37" t="s">
        <v>179</v>
      </c>
    </row>
    <row r="72" spans="1:8" ht="47.25" x14ac:dyDescent="0.25">
      <c r="A72" s="11" t="s">
        <v>142</v>
      </c>
      <c r="B72" s="12" t="s">
        <v>143</v>
      </c>
      <c r="C72" s="26">
        <v>4241000</v>
      </c>
      <c r="D72" s="13">
        <v>3926580.79</v>
      </c>
      <c r="E72" s="14">
        <v>3926580.79</v>
      </c>
      <c r="F72" s="14">
        <v>3926580.79</v>
      </c>
      <c r="G72" s="28">
        <f t="shared" si="12"/>
        <v>92.586201131808537</v>
      </c>
      <c r="H72" s="37" t="s">
        <v>185</v>
      </c>
    </row>
    <row r="73" spans="1:8" ht="31.5" x14ac:dyDescent="0.25">
      <c r="A73" s="15" t="s">
        <v>144</v>
      </c>
      <c r="B73" s="16" t="s">
        <v>145</v>
      </c>
      <c r="C73" s="24">
        <f t="shared" ref="C73:F73" si="13">SUM(C74)</f>
        <v>1055832000</v>
      </c>
      <c r="D73" s="17">
        <f t="shared" si="13"/>
        <v>681400500</v>
      </c>
      <c r="E73" s="17">
        <f t="shared" si="13"/>
        <v>681400500</v>
      </c>
      <c r="F73" s="17">
        <f t="shared" si="13"/>
        <v>680341457.63</v>
      </c>
      <c r="G73" s="29">
        <f t="shared" si="12"/>
        <v>64.436525662226558</v>
      </c>
      <c r="H73" s="38"/>
    </row>
    <row r="74" spans="1:8" ht="94.5" x14ac:dyDescent="0.25">
      <c r="A74" s="11" t="s">
        <v>146</v>
      </c>
      <c r="B74" s="12" t="s">
        <v>147</v>
      </c>
      <c r="C74" s="26">
        <v>1055832000</v>
      </c>
      <c r="D74" s="13">
        <v>681400500</v>
      </c>
      <c r="E74" s="14">
        <v>681400500</v>
      </c>
      <c r="F74" s="14">
        <v>680341457.63</v>
      </c>
      <c r="G74" s="28">
        <f t="shared" si="12"/>
        <v>64.436525662226558</v>
      </c>
      <c r="H74" s="37" t="s">
        <v>171</v>
      </c>
    </row>
    <row r="75" spans="1:8" ht="47.25" x14ac:dyDescent="0.25">
      <c r="A75" s="15" t="s">
        <v>148</v>
      </c>
      <c r="B75" s="16" t="s">
        <v>149</v>
      </c>
      <c r="C75" s="24">
        <f>SUM(C76:C78)</f>
        <v>1517195688.99</v>
      </c>
      <c r="D75" s="17">
        <f>SUM(D76:D78)</f>
        <v>1187165884.8600001</v>
      </c>
      <c r="E75" s="17">
        <f>SUM(E76:E78)</f>
        <v>1127299091.78</v>
      </c>
      <c r="F75" s="17">
        <f>SUM(F76:F78)</f>
        <v>1121830176.78</v>
      </c>
      <c r="G75" s="29">
        <f t="shared" si="12"/>
        <v>73.941033771774329</v>
      </c>
      <c r="H75" s="38"/>
    </row>
    <row r="76" spans="1:8" ht="63" x14ac:dyDescent="0.25">
      <c r="A76" s="11" t="s">
        <v>150</v>
      </c>
      <c r="B76" s="12" t="s">
        <v>151</v>
      </c>
      <c r="C76" s="26">
        <v>394235574</v>
      </c>
      <c r="D76" s="13">
        <v>361382610</v>
      </c>
      <c r="E76" s="14">
        <v>361382610</v>
      </c>
      <c r="F76" s="14">
        <v>361382610</v>
      </c>
      <c r="G76" s="28">
        <f t="shared" si="12"/>
        <v>91.666666793494386</v>
      </c>
      <c r="H76" s="37" t="s">
        <v>173</v>
      </c>
    </row>
    <row r="77" spans="1:8" ht="94.5" x14ac:dyDescent="0.25">
      <c r="A77" s="11" t="s">
        <v>156</v>
      </c>
      <c r="B77" s="12">
        <v>1402</v>
      </c>
      <c r="C77" s="26">
        <v>268730000</v>
      </c>
      <c r="D77" s="13">
        <v>0</v>
      </c>
      <c r="E77" s="14">
        <v>0</v>
      </c>
      <c r="F77" s="14">
        <v>0</v>
      </c>
      <c r="G77" s="28">
        <f t="shared" si="12"/>
        <v>0</v>
      </c>
      <c r="H77" s="37" t="s">
        <v>183</v>
      </c>
    </row>
    <row r="78" spans="1:8" ht="78.75" x14ac:dyDescent="0.25">
      <c r="A78" s="11" t="s">
        <v>152</v>
      </c>
      <c r="B78" s="12" t="s">
        <v>153</v>
      </c>
      <c r="C78" s="26">
        <v>854230114.99000001</v>
      </c>
      <c r="D78" s="13">
        <v>825783274.86000001</v>
      </c>
      <c r="E78" s="14">
        <v>765916481.77999997</v>
      </c>
      <c r="F78" s="14">
        <v>760447566.77999997</v>
      </c>
      <c r="G78" s="28">
        <f t="shared" si="12"/>
        <v>89.021395223101223</v>
      </c>
      <c r="H78" s="37" t="s">
        <v>172</v>
      </c>
    </row>
    <row r="79" spans="1:8" s="21" customFormat="1" ht="22.5" customHeight="1" thickBot="1" x14ac:dyDescent="0.3">
      <c r="A79" s="18" t="s">
        <v>154</v>
      </c>
      <c r="B79" s="19" t="s">
        <v>1</v>
      </c>
      <c r="C79" s="25">
        <f>C5+C15+C17+C22+C32+C37+C41+C48+C51+C58+C64+C69+C73+C75</f>
        <v>42930230499.999992</v>
      </c>
      <c r="D79" s="20">
        <f>D5+D15+D17+D22+D32+D37+D41+D48+D51+D58+D64+D69+D73+D75</f>
        <v>50958380800</v>
      </c>
      <c r="E79" s="20">
        <f>E5+E15+E17+E22+E32+E37+E41+E48+E51+E58+E64+E69+E73+E75</f>
        <v>51401138249.020004</v>
      </c>
      <c r="F79" s="20">
        <f>F5+F15+F17+F22+F32+F37+F41+F48+F51+F58+F64+F69+F73+F75</f>
        <v>50540555353.719994</v>
      </c>
      <c r="G79" s="30">
        <f t="shared" si="12"/>
        <v>117.72719308767748</v>
      </c>
      <c r="H79" s="43"/>
    </row>
  </sheetData>
  <autoFilter ref="A4:H79"/>
  <mergeCells count="1">
    <mergeCell ref="A1:H1"/>
  </mergeCells>
  <printOptions horizontalCentered="1"/>
  <pageMargins left="0.19685039370078741" right="0.19685039370078741" top="0.39370078740157483" bottom="0.39370078740157483" header="0.31496062992125984" footer="0.31496062992125984"/>
  <pageSetup paperSize="9" scale="62" fitToHeight="0" orientation="landscape" useFirstPageNumber="1"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 год</vt:lpstr>
      <vt:lpstr>'отчет год'!Заголовки_для_печати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Klimova EV.</dc:creator>
  <cp:lastModifiedBy>Lobach IA.</cp:lastModifiedBy>
  <cp:lastPrinted>2017-06-06T06:36:21Z</cp:lastPrinted>
  <dcterms:created xsi:type="dcterms:W3CDTF">2017-05-24T07:01:00Z</dcterms:created>
  <dcterms:modified xsi:type="dcterms:W3CDTF">2017-06-06T06:58:04Z</dcterms:modified>
</cp:coreProperties>
</file>